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4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hbseag.sharepoint.com/sites/HBSE/Freigegebene Dokumente/Hesse DI Group Holding/Finanzierung/KnowHow/Valuation/"/>
    </mc:Choice>
  </mc:AlternateContent>
  <xr:revisionPtr revIDLastSave="418" documentId="8_{198CA607-4901-694F-A7FD-1366B54D6B9D}" xr6:coauthVersionLast="47" xr6:coauthVersionMax="47" xr10:uidLastSave="{2DDD3C3D-CF02-0747-AF4E-17A2E82C43CE}"/>
  <bookViews>
    <workbookView xWindow="2220" yWindow="760" windowWidth="26580" windowHeight="17240" xr2:uid="{C24E28E8-4882-814A-99B4-76B5ED184DB7}"/>
  </bookViews>
  <sheets>
    <sheet name="Tabelle1" sheetId="1" r:id="rId1"/>
  </sheets>
  <definedNames>
    <definedName name="_xlnm._FilterDatabase" localSheetId="0" hidden="1">Tabelle1!$A$1:$J$86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8" i="1" l="1"/>
  <c r="G89" i="1" s="1"/>
  <c r="F88" i="1"/>
  <c r="F89" i="1" s="1"/>
  <c r="E88" i="1"/>
  <c r="E89" i="1" s="1"/>
  <c r="H2" i="1"/>
  <c r="I2" i="1"/>
  <c r="J2" i="1"/>
  <c r="H3" i="1"/>
  <c r="I3" i="1"/>
  <c r="J3" i="1"/>
  <c r="H4" i="1"/>
  <c r="I4" i="1"/>
  <c r="J4" i="1"/>
  <c r="H5" i="1"/>
  <c r="I5" i="1"/>
  <c r="J5" i="1"/>
  <c r="H6" i="1"/>
  <c r="I6" i="1"/>
  <c r="J6" i="1"/>
  <c r="H7" i="1"/>
  <c r="I7" i="1"/>
  <c r="J7" i="1"/>
  <c r="H8" i="1"/>
  <c r="I8" i="1"/>
  <c r="J8" i="1"/>
  <c r="H9" i="1"/>
  <c r="I9" i="1"/>
  <c r="J9" i="1"/>
  <c r="H10" i="1"/>
  <c r="I10" i="1"/>
  <c r="J10" i="1"/>
  <c r="H11" i="1"/>
  <c r="I11" i="1"/>
  <c r="J11" i="1"/>
  <c r="H12" i="1"/>
  <c r="I12" i="1"/>
  <c r="J12" i="1"/>
  <c r="H13" i="1"/>
  <c r="I13" i="1"/>
  <c r="J13" i="1"/>
  <c r="H14" i="1"/>
  <c r="I14" i="1"/>
  <c r="J14" i="1"/>
  <c r="H15" i="1"/>
  <c r="I15" i="1"/>
  <c r="J15" i="1"/>
  <c r="H16" i="1"/>
  <c r="I16" i="1"/>
  <c r="J16" i="1"/>
  <c r="H17" i="1"/>
  <c r="I17" i="1"/>
  <c r="J17" i="1"/>
  <c r="H18" i="1"/>
  <c r="I18" i="1"/>
  <c r="J18" i="1"/>
  <c r="H19" i="1"/>
  <c r="I19" i="1"/>
  <c r="J19" i="1"/>
  <c r="H20" i="1"/>
  <c r="I20" i="1"/>
  <c r="J20" i="1"/>
  <c r="H21" i="1"/>
  <c r="I21" i="1"/>
  <c r="J21" i="1"/>
  <c r="H22" i="1"/>
  <c r="I22" i="1"/>
  <c r="J22" i="1"/>
  <c r="H23" i="1"/>
  <c r="I23" i="1"/>
  <c r="J23" i="1"/>
  <c r="H24" i="1"/>
  <c r="I24" i="1"/>
  <c r="J24" i="1"/>
  <c r="H25" i="1"/>
  <c r="I25" i="1"/>
  <c r="J25" i="1"/>
  <c r="H26" i="1"/>
  <c r="I26" i="1"/>
  <c r="J26" i="1"/>
  <c r="H27" i="1"/>
  <c r="I27" i="1"/>
  <c r="J27" i="1"/>
  <c r="H28" i="1"/>
  <c r="I28" i="1"/>
  <c r="J28" i="1"/>
  <c r="H29" i="1"/>
  <c r="I29" i="1"/>
  <c r="J29" i="1"/>
  <c r="H30" i="1"/>
  <c r="I30" i="1"/>
  <c r="J30" i="1"/>
  <c r="H31" i="1"/>
  <c r="I31" i="1"/>
  <c r="J31" i="1"/>
  <c r="H32" i="1"/>
  <c r="I32" i="1"/>
  <c r="J32" i="1"/>
  <c r="H33" i="1"/>
  <c r="I33" i="1"/>
  <c r="J33" i="1"/>
  <c r="H34" i="1"/>
  <c r="I34" i="1"/>
  <c r="J34" i="1"/>
  <c r="H35" i="1"/>
  <c r="I35" i="1"/>
  <c r="J35" i="1"/>
  <c r="H36" i="1"/>
  <c r="I36" i="1"/>
  <c r="J36" i="1"/>
  <c r="H37" i="1"/>
  <c r="I37" i="1"/>
  <c r="J37" i="1"/>
  <c r="H38" i="1"/>
  <c r="I38" i="1"/>
  <c r="J38" i="1"/>
  <c r="H39" i="1"/>
  <c r="I39" i="1"/>
  <c r="J39" i="1"/>
  <c r="H40" i="1"/>
  <c r="I40" i="1"/>
  <c r="J40" i="1"/>
  <c r="H41" i="1"/>
  <c r="I41" i="1"/>
  <c r="J41" i="1"/>
  <c r="H42" i="1"/>
  <c r="I42" i="1"/>
  <c r="J42" i="1"/>
  <c r="H43" i="1"/>
  <c r="I43" i="1"/>
  <c r="J43" i="1"/>
  <c r="H44" i="1"/>
  <c r="I44" i="1"/>
  <c r="J44" i="1"/>
  <c r="H45" i="1"/>
  <c r="I45" i="1"/>
  <c r="J45" i="1"/>
  <c r="H46" i="1"/>
  <c r="I46" i="1"/>
  <c r="J46" i="1"/>
  <c r="H47" i="1"/>
  <c r="I47" i="1"/>
  <c r="J47" i="1"/>
  <c r="H48" i="1"/>
  <c r="I48" i="1"/>
  <c r="J48" i="1"/>
  <c r="H49" i="1"/>
  <c r="I49" i="1"/>
  <c r="J49" i="1"/>
  <c r="H50" i="1"/>
  <c r="I50" i="1"/>
  <c r="J50" i="1"/>
  <c r="H51" i="1"/>
  <c r="I51" i="1"/>
  <c r="J51" i="1"/>
  <c r="H52" i="1"/>
  <c r="I52" i="1"/>
  <c r="J52" i="1"/>
  <c r="H53" i="1"/>
  <c r="I53" i="1"/>
  <c r="J53" i="1"/>
  <c r="H54" i="1"/>
  <c r="I54" i="1"/>
  <c r="J54" i="1"/>
  <c r="H55" i="1"/>
  <c r="I55" i="1"/>
  <c r="J55" i="1"/>
  <c r="H56" i="1"/>
  <c r="I56" i="1"/>
  <c r="J56" i="1"/>
  <c r="H57" i="1"/>
  <c r="I57" i="1"/>
  <c r="J57" i="1"/>
  <c r="H58" i="1"/>
  <c r="I58" i="1"/>
  <c r="J58" i="1"/>
  <c r="H59" i="1"/>
  <c r="I59" i="1"/>
  <c r="J59" i="1"/>
  <c r="H60" i="1"/>
  <c r="I60" i="1"/>
  <c r="J60" i="1"/>
  <c r="H61" i="1"/>
  <c r="I61" i="1"/>
  <c r="J61" i="1"/>
  <c r="H62" i="1"/>
  <c r="I62" i="1"/>
  <c r="J62" i="1"/>
  <c r="H63" i="1"/>
  <c r="I63" i="1"/>
  <c r="J63" i="1"/>
  <c r="H64" i="1"/>
  <c r="I64" i="1"/>
  <c r="J64" i="1"/>
  <c r="H65" i="1"/>
  <c r="I65" i="1"/>
  <c r="J65" i="1"/>
  <c r="H66" i="1"/>
  <c r="I66" i="1"/>
  <c r="J66" i="1"/>
  <c r="H67" i="1"/>
  <c r="I67" i="1"/>
  <c r="J67" i="1"/>
  <c r="H68" i="1"/>
  <c r="I68" i="1"/>
  <c r="J68" i="1"/>
  <c r="H69" i="1"/>
  <c r="I69" i="1"/>
  <c r="J69" i="1"/>
  <c r="H70" i="1"/>
  <c r="I70" i="1"/>
  <c r="J70" i="1"/>
  <c r="H71" i="1"/>
  <c r="I71" i="1"/>
  <c r="J71" i="1"/>
  <c r="H72" i="1"/>
  <c r="I72" i="1"/>
  <c r="J72" i="1"/>
  <c r="H73" i="1"/>
  <c r="I73" i="1"/>
  <c r="J73" i="1"/>
  <c r="H74" i="1"/>
  <c r="I74" i="1"/>
  <c r="J74" i="1"/>
  <c r="H75" i="1"/>
  <c r="I75" i="1"/>
  <c r="J75" i="1"/>
  <c r="H76" i="1"/>
  <c r="I76" i="1"/>
  <c r="J76" i="1"/>
  <c r="H77" i="1"/>
  <c r="I77" i="1"/>
  <c r="J77" i="1"/>
  <c r="H78" i="1"/>
  <c r="I78" i="1"/>
  <c r="J78" i="1"/>
  <c r="H79" i="1"/>
  <c r="I79" i="1"/>
  <c r="J79" i="1"/>
  <c r="H80" i="1"/>
  <c r="I80" i="1"/>
  <c r="J80" i="1"/>
  <c r="H81" i="1"/>
  <c r="I81" i="1"/>
  <c r="J81" i="1"/>
  <c r="H82" i="1"/>
  <c r="I82" i="1"/>
  <c r="J82" i="1"/>
  <c r="H83" i="1"/>
  <c r="I83" i="1"/>
  <c r="J83" i="1"/>
  <c r="H84" i="1"/>
  <c r="I84" i="1"/>
  <c r="J84" i="1"/>
  <c r="H85" i="1"/>
  <c r="I85" i="1"/>
  <c r="J85" i="1"/>
  <c r="H86" i="1"/>
  <c r="I86" i="1"/>
  <c r="J86" i="1"/>
  <c r="I88" i="1" l="1"/>
  <c r="E90" i="1"/>
  <c r="F90" i="1"/>
  <c r="G90" i="1"/>
  <c r="J88" i="1"/>
  <c r="H88" i="1"/>
  <c r="I89" i="1"/>
  <c r="I90" i="1" s="1"/>
  <c r="J89" i="1"/>
  <c r="H89" i="1"/>
  <c r="H90" i="1" l="1"/>
  <c r="J90" i="1"/>
</calcChain>
</file>

<file path=xl/sharedStrings.xml><?xml version="1.0" encoding="utf-8"?>
<sst xmlns="http://schemas.openxmlformats.org/spreadsheetml/2006/main" count="353" uniqueCount="215">
  <si>
    <t>Name</t>
  </si>
  <si>
    <t>Symbol</t>
  </si>
  <si>
    <t>marketcap</t>
  </si>
  <si>
    <t>country</t>
  </si>
  <si>
    <t>United States</t>
  </si>
  <si>
    <t>Progressive</t>
  </si>
  <si>
    <t>PGR</t>
  </si>
  <si>
    <t>Allianz</t>
  </si>
  <si>
    <t>ALV.DE</t>
  </si>
  <si>
    <t>Germany</t>
  </si>
  <si>
    <t>Chubb</t>
  </si>
  <si>
    <t>CB</t>
  </si>
  <si>
    <t>Switzerland</t>
  </si>
  <si>
    <t>AXA</t>
  </si>
  <si>
    <t>CS.PA</t>
  </si>
  <si>
    <t>France</t>
  </si>
  <si>
    <t>Zurich Insurance Group</t>
  </si>
  <si>
    <t>ZURN.SW</t>
  </si>
  <si>
    <t>United Kingdom</t>
  </si>
  <si>
    <t>Munich RE (Münchener Rück)</t>
  </si>
  <si>
    <t>MUV2.DE</t>
  </si>
  <si>
    <t>Tokio Marine</t>
  </si>
  <si>
    <t>8766.T</t>
  </si>
  <si>
    <t>Japan</t>
  </si>
  <si>
    <t>The Travelers Companies</t>
  </si>
  <si>
    <t>TRV</t>
  </si>
  <si>
    <t>MetLife</t>
  </si>
  <si>
    <t>MET</t>
  </si>
  <si>
    <t>Manulife Financial</t>
  </si>
  <si>
    <t>MFC</t>
  </si>
  <si>
    <t>Canada</t>
  </si>
  <si>
    <t>Allstate</t>
  </si>
  <si>
    <t>ALL</t>
  </si>
  <si>
    <t>American International Group</t>
  </si>
  <si>
    <t>AIG</t>
  </si>
  <si>
    <t>Generali</t>
  </si>
  <si>
    <t>G.MI</t>
  </si>
  <si>
    <t>Italy</t>
  </si>
  <si>
    <t>Arch Capital</t>
  </si>
  <si>
    <t>ACGL</t>
  </si>
  <si>
    <t>Bermuda</t>
  </si>
  <si>
    <t>Swiss Re</t>
  </si>
  <si>
    <t>SREN.SW</t>
  </si>
  <si>
    <t>Hannover Rück</t>
  </si>
  <si>
    <t>HNR1.DE</t>
  </si>
  <si>
    <t>The Hartford</t>
  </si>
  <si>
    <t>HIG</t>
  </si>
  <si>
    <t>Intact Financial</t>
  </si>
  <si>
    <t>IFC.TO</t>
  </si>
  <si>
    <t>Sun Life Financial</t>
  </si>
  <si>
    <t>SLF</t>
  </si>
  <si>
    <t>Great-West Lifeco</t>
  </si>
  <si>
    <t>GWO.TO</t>
  </si>
  <si>
    <t>KBC</t>
  </si>
  <si>
    <t>KBCSF</t>
  </si>
  <si>
    <t>Belgium</t>
  </si>
  <si>
    <t>Fairfax Financial</t>
  </si>
  <si>
    <t>FFH.TO</t>
  </si>
  <si>
    <t>Swiss Life</t>
  </si>
  <si>
    <t>SLHN.SW</t>
  </si>
  <si>
    <t>Sampo</t>
  </si>
  <si>
    <t>SAMPO.HE</t>
  </si>
  <si>
    <t>Finland</t>
  </si>
  <si>
    <t>W. R. Berkley</t>
  </si>
  <si>
    <t>WRB</t>
  </si>
  <si>
    <t>Talanx</t>
  </si>
  <si>
    <t>TLX.DE</t>
  </si>
  <si>
    <t>Cincinnati Financial</t>
  </si>
  <si>
    <t>CINF</t>
  </si>
  <si>
    <t>Markel</t>
  </si>
  <si>
    <t>MKL</t>
  </si>
  <si>
    <t>Principal</t>
  </si>
  <si>
    <t>PFG</t>
  </si>
  <si>
    <t>Aviva</t>
  </si>
  <si>
    <t>AV.L</t>
  </si>
  <si>
    <t>QBE Insurance</t>
  </si>
  <si>
    <t>QBE.AX</t>
  </si>
  <si>
    <t>Australia</t>
  </si>
  <si>
    <t>Everest Group</t>
  </si>
  <si>
    <t>EG</t>
  </si>
  <si>
    <t>Unipol Gruppo</t>
  </si>
  <si>
    <t>UNI.MI</t>
  </si>
  <si>
    <t>Suncorp</t>
  </si>
  <si>
    <t>SUN.AX</t>
  </si>
  <si>
    <t>Tryg</t>
  </si>
  <si>
    <t>TRYG.CO</t>
  </si>
  <si>
    <t>Denmark</t>
  </si>
  <si>
    <t>CNA Financial</t>
  </si>
  <si>
    <t>CNA</t>
  </si>
  <si>
    <t>RenaissanceRe</t>
  </si>
  <si>
    <t>RNR</t>
  </si>
  <si>
    <t>NN Group</t>
  </si>
  <si>
    <t>NN.AS</t>
  </si>
  <si>
    <t>Netherlands</t>
  </si>
  <si>
    <t>U-Haul</t>
  </si>
  <si>
    <t>UHAL</t>
  </si>
  <si>
    <t>Equitable Holdings</t>
  </si>
  <si>
    <t>EQH</t>
  </si>
  <si>
    <t>Insurance Australia Group</t>
  </si>
  <si>
    <t>IAG.AX</t>
  </si>
  <si>
    <t>Admiral Group</t>
  </si>
  <si>
    <t>ADM.L</t>
  </si>
  <si>
    <t>American Financial Group</t>
  </si>
  <si>
    <t>AFG</t>
  </si>
  <si>
    <t>Powszechny Zakład Ubezpieczeń</t>
  </si>
  <si>
    <t>PZU.WA</t>
  </si>
  <si>
    <t>Poland</t>
  </si>
  <si>
    <t>ASR Nederland</t>
  </si>
  <si>
    <t>ASRNL.AS</t>
  </si>
  <si>
    <t>Assurant</t>
  </si>
  <si>
    <t>AIZ</t>
  </si>
  <si>
    <t>Gjensidige Forsikring</t>
  </si>
  <si>
    <t>GJF.OL</t>
  </si>
  <si>
    <t>Norway</t>
  </si>
  <si>
    <t>Bâloise</t>
  </si>
  <si>
    <t>BALN.SW</t>
  </si>
  <si>
    <t>Primerica</t>
  </si>
  <si>
    <t>PRI</t>
  </si>
  <si>
    <t>Helvetia Holding</t>
  </si>
  <si>
    <t>HELN.SW</t>
  </si>
  <si>
    <t>Mapfre</t>
  </si>
  <si>
    <t>MAP.MC</t>
  </si>
  <si>
    <t>Spain</t>
  </si>
  <si>
    <t>iA Financial</t>
  </si>
  <si>
    <t>IAG.TO</t>
  </si>
  <si>
    <t>RLI Corp.</t>
  </si>
  <si>
    <t>RLI</t>
  </si>
  <si>
    <t>Essent Group</t>
  </si>
  <si>
    <t>ESNT</t>
  </si>
  <si>
    <t>AXIS Capital</t>
  </si>
  <si>
    <t>AXS</t>
  </si>
  <si>
    <t>Beazley</t>
  </si>
  <si>
    <t>BEZ.L</t>
  </si>
  <si>
    <t>Jackson Financial</t>
  </si>
  <si>
    <t>JXN</t>
  </si>
  <si>
    <t>Enact Holdings</t>
  </si>
  <si>
    <t>ACT</t>
  </si>
  <si>
    <t>Selective Insurance</t>
  </si>
  <si>
    <t>SIGI</t>
  </si>
  <si>
    <t>Radian Group</t>
  </si>
  <si>
    <t>RDN</t>
  </si>
  <si>
    <t>Hanover Insurance Group</t>
  </si>
  <si>
    <t>THG</t>
  </si>
  <si>
    <t>Hiscox</t>
  </si>
  <si>
    <t>HSX.L</t>
  </si>
  <si>
    <t>Grupo Catalana Occidente</t>
  </si>
  <si>
    <t>GCO.MC</t>
  </si>
  <si>
    <t>Lincoln National Corporation</t>
  </si>
  <si>
    <t>LNC</t>
  </si>
  <si>
    <t>Topdanmark</t>
  </si>
  <si>
    <t>TOP.CO</t>
  </si>
  <si>
    <t>Enstar Group</t>
  </si>
  <si>
    <t>ESGR</t>
  </si>
  <si>
    <t>White Mountains Insurance Group</t>
  </si>
  <si>
    <t>WTM</t>
  </si>
  <si>
    <t>Assured Guaranty</t>
  </si>
  <si>
    <t>AGO</t>
  </si>
  <si>
    <t>Hagerty</t>
  </si>
  <si>
    <t>HGTY</t>
  </si>
  <si>
    <t>E-L Financial</t>
  </si>
  <si>
    <t>ELF.TO</t>
  </si>
  <si>
    <t>NMI Holdings</t>
  </si>
  <si>
    <t>NMIH</t>
  </si>
  <si>
    <t>Alm. Brand</t>
  </si>
  <si>
    <t>ALMB.CO</t>
  </si>
  <si>
    <t>Palomar Holdings</t>
  </si>
  <si>
    <t>PLMR</t>
  </si>
  <si>
    <t>National Western Life</t>
  </si>
  <si>
    <t>NWLI</t>
  </si>
  <si>
    <t>Protector Forsikring</t>
  </si>
  <si>
    <t>PROT.OL</t>
  </si>
  <si>
    <t>Skyward Specialty Insurance Group</t>
  </si>
  <si>
    <t>SKWD</t>
  </si>
  <si>
    <t>Safety Insurance</t>
  </si>
  <si>
    <t>SAFT</t>
  </si>
  <si>
    <t>Bowhead Specialty Holdings</t>
  </si>
  <si>
    <t>BOW</t>
  </si>
  <si>
    <t>Helia Group</t>
  </si>
  <si>
    <t>HLI.AX</t>
  </si>
  <si>
    <t>Generation Development Group</t>
  </si>
  <si>
    <t>GDG.AX</t>
  </si>
  <si>
    <t>American Coastal Insurance Corporation</t>
  </si>
  <si>
    <t>ACIC</t>
  </si>
  <si>
    <t>TWFG Insurance</t>
  </si>
  <si>
    <t>TWFG</t>
  </si>
  <si>
    <t>MBIA</t>
  </si>
  <si>
    <t>MBI</t>
  </si>
  <si>
    <t>Warrantee Inc.</t>
  </si>
  <si>
    <t>WRNT</t>
  </si>
  <si>
    <t>revenue_ttm</t>
  </si>
  <si>
    <t>revenue/value</t>
  </si>
  <si>
    <t>Core Business</t>
  </si>
  <si>
    <t xml:space="preserve">car insurance </t>
  </si>
  <si>
    <t>earthquake, hurricane, and flood</t>
  </si>
  <si>
    <t>mortgage default insurance</t>
  </si>
  <si>
    <t>general insurance</t>
  </si>
  <si>
    <t>run-off block business</t>
  </si>
  <si>
    <t>earnings_ttm</t>
  </si>
  <si>
    <t>Product Affinity</t>
  </si>
  <si>
    <t>E/R</t>
  </si>
  <si>
    <t>V/E multiple</t>
  </si>
  <si>
    <t>municipal bond insurance</t>
  </si>
  <si>
    <t>Life</t>
  </si>
  <si>
    <t>Speciality Oldtimer</t>
  </si>
  <si>
    <t>Specialty hard-to-insure</t>
  </si>
  <si>
    <t>bancassurance</t>
  </si>
  <si>
    <t>P&amp;C</t>
  </si>
  <si>
    <t>Re-Insurance</t>
  </si>
  <si>
    <t>Speciality</t>
  </si>
  <si>
    <t>gener</t>
  </si>
  <si>
    <t>Berkshire Hathaway</t>
  </si>
  <si>
    <t>BRK-B</t>
  </si>
  <si>
    <t>Selection Sums / Averages:</t>
  </si>
  <si>
    <t>Total Sums / Averages:</t>
  </si>
  <si>
    <t>Share of Total / Difference: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</si>
</sst>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 &quot;CHF&quot;\ * #,##0.00_ ;_ &quot;CHF&quot;\ * \-#,##0.00_ ;_ &quot;CHF&quot;\ * &quot;-&quot;??_ ;_ @_ "/>
    <numFmt numFmtId="164" formatCode="_-[$$-409]* #,##0_ ;_-[$$-409]* \-#,##0\ ;_-[$$-409]* &quot;-&quot;??_ ;_-@_ "/>
    <numFmt numFmtId="165" formatCode="0.0"/>
    <numFmt numFmtId="166" formatCode="_ &quot;CHF&quot;\ * #,##0_ ;_ &quot;CHF&quot;\ * \-#,##0_ ;_ &quot;CHF&quot;\ * &quot;-&quot;??_ ;_ @_ "/>
    <numFmt numFmtId="167" formatCode="0.0%"/>
  </numFmts>
  <fonts count="9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color theme="1"/>
      <name val="Arial"/>
      <family val="2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sz val="12"/>
      <color rgb="FF0E0E0E"/>
      <name val="Arial"/>
      <family val="2"/>
    </font>
    <font>
      <b/>
      <sz val="12"/>
      <color theme="1"/>
      <name val="Arial"/>
      <family val="2"/>
    </font>
    <font>
      <b/>
      <sz val="12"/>
      <color rgb="FF000000"/>
      <name val="Helvetica Neue"/>
      <family val="2"/>
    </font>
    <font>
      <sz val="12"/>
      <color rgb="FF000000"/>
      <name val="Helvetica Neue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/>
    <xf numFmtId="2" fontId="2" fillId="0" borderId="0" xfId="0" applyNumberFormat="1" applyFont="1"/>
    <xf numFmtId="2" fontId="2" fillId="2" borderId="0" xfId="0" applyNumberFormat="1" applyFont="1" applyFill="1"/>
    <xf numFmtId="0" fontId="2" fillId="2" borderId="0" xfId="0" applyFont="1" applyFill="1"/>
    <xf numFmtId="164" fontId="2" fillId="0" borderId="0" xfId="0" applyNumberFormat="1" applyFont="1"/>
    <xf numFmtId="0" fontId="4" fillId="0" borderId="0" xfId="0" applyFont="1"/>
    <xf numFmtId="0" fontId="3" fillId="0" borderId="0" xfId="0" applyFont="1"/>
    <xf numFmtId="0" fontId="5" fillId="0" borderId="0" xfId="0" applyFont="1"/>
    <xf numFmtId="0" fontId="6" fillId="0" borderId="0" xfId="0" applyFont="1"/>
    <xf numFmtId="9" fontId="2" fillId="0" borderId="0" xfId="2" applyFont="1"/>
    <xf numFmtId="165" fontId="2" fillId="0" borderId="0" xfId="0" applyNumberFormat="1" applyFont="1"/>
    <xf numFmtId="0" fontId="7" fillId="0" borderId="0" xfId="0" applyFont="1"/>
    <xf numFmtId="0" fontId="8" fillId="0" borderId="0" xfId="0" applyFont="1"/>
    <xf numFmtId="166" fontId="8" fillId="0" borderId="0" xfId="1" applyNumberFormat="1" applyFont="1"/>
    <xf numFmtId="166" fontId="2" fillId="0" borderId="0" xfId="1" applyNumberFormat="1" applyFont="1"/>
    <xf numFmtId="9" fontId="2" fillId="2" borderId="0" xfId="2" applyFont="1" applyFill="1"/>
    <xf numFmtId="165" fontId="2" fillId="2" borderId="0" xfId="0" applyNumberFormat="1" applyFont="1" applyFill="1"/>
    <xf numFmtId="164" fontId="7" fillId="0" borderId="0" xfId="0" applyNumberFormat="1" applyFont="1"/>
    <xf numFmtId="164" fontId="8" fillId="0" borderId="0" xfId="1" applyNumberFormat="1" applyFont="1"/>
    <xf numFmtId="164" fontId="2" fillId="0" borderId="0" xfId="1" applyNumberFormat="1" applyFont="1"/>
    <xf numFmtId="164" fontId="2" fillId="2" borderId="0" xfId="1" applyNumberFormat="1" applyFont="1" applyFill="1"/>
    <xf numFmtId="0" fontId="8" fillId="3" borderId="0" xfId="0" applyFont="1" applyFill="1"/>
    <xf numFmtId="164" fontId="8" fillId="3" borderId="0" xfId="1" applyNumberFormat="1" applyFont="1" applyFill="1"/>
    <xf numFmtId="2" fontId="2" fillId="3" borderId="0" xfId="0" applyNumberFormat="1" applyFont="1" applyFill="1"/>
    <xf numFmtId="9" fontId="2" fillId="3" borderId="0" xfId="2" applyFont="1" applyFill="1"/>
    <xf numFmtId="165" fontId="2" fillId="3" borderId="0" xfId="0" applyNumberFormat="1" applyFont="1" applyFill="1"/>
    <xf numFmtId="0" fontId="8" fillId="4" borderId="0" xfId="0" applyFont="1" applyFill="1"/>
    <xf numFmtId="2" fontId="2" fillId="4" borderId="0" xfId="0" applyNumberFormat="1" applyFont="1" applyFill="1"/>
    <xf numFmtId="167" fontId="8" fillId="4" borderId="0" xfId="2" applyNumberFormat="1" applyFont="1" applyFill="1"/>
    <xf numFmtId="167" fontId="2" fillId="4" borderId="0" xfId="2" applyNumberFormat="1" applyFont="1" applyFill="1"/>
  </cellXfs>
  <cellStyles count="3">
    <cellStyle name="Prozent" xfId="2" builtinId="5"/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3FD539-FEDF-DE4A-AEE0-4FB837779895}">
  <dimension ref="A1:J129"/>
  <sheetViews>
    <sheetView tabSelected="1" workbookViewId="0">
      <selection activeCell="C5" sqref="C5"/>
    </sheetView>
  </sheetViews>
  <sheetFormatPr baseColWidth="10" defaultRowHeight="16" x14ac:dyDescent="0.2"/>
  <cols>
    <col min="1" max="1" width="39.6640625" style="1" customWidth="1"/>
    <col min="2" max="2" width="34.1640625" style="1" customWidth="1"/>
    <col min="3" max="3" width="28.83203125" style="1" customWidth="1"/>
    <col min="4" max="4" width="10.83203125" style="1"/>
    <col min="5" max="5" width="23.83203125" style="5" customWidth="1"/>
    <col min="6" max="7" width="24.1640625" style="1" customWidth="1"/>
    <col min="8" max="8" width="14.6640625" style="1" bestFit="1" customWidth="1"/>
    <col min="9" max="9" width="10.83203125" style="1"/>
    <col min="10" max="10" width="12.33203125" style="1" bestFit="1" customWidth="1"/>
    <col min="11" max="11" width="25.5" style="1" customWidth="1"/>
    <col min="12" max="16384" width="10.83203125" style="1"/>
  </cols>
  <sheetData>
    <row r="1" spans="1:10" x14ac:dyDescent="0.2">
      <c r="A1" s="12" t="s">
        <v>0</v>
      </c>
      <c r="B1" s="6" t="s">
        <v>191</v>
      </c>
      <c r="C1" s="12" t="s">
        <v>3</v>
      </c>
      <c r="D1" s="12" t="s">
        <v>1</v>
      </c>
      <c r="E1" s="18" t="s">
        <v>197</v>
      </c>
      <c r="F1" s="12" t="s">
        <v>189</v>
      </c>
      <c r="G1" s="12" t="s">
        <v>2</v>
      </c>
      <c r="H1" s="6" t="s">
        <v>190</v>
      </c>
      <c r="I1" s="9" t="s">
        <v>199</v>
      </c>
      <c r="J1" s="9" t="s">
        <v>200</v>
      </c>
    </row>
    <row r="2" spans="1:10" x14ac:dyDescent="0.2">
      <c r="A2" s="13" t="s">
        <v>210</v>
      </c>
      <c r="B2" s="13" t="s">
        <v>195</v>
      </c>
      <c r="C2" s="13" t="s">
        <v>4</v>
      </c>
      <c r="D2" s="13" t="s">
        <v>211</v>
      </c>
      <c r="E2" s="19">
        <v>125160000000</v>
      </c>
      <c r="F2" s="14">
        <v>439330000000</v>
      </c>
      <c r="G2" s="14">
        <v>964800000000</v>
      </c>
      <c r="H2" s="2">
        <f t="shared" ref="H2:H33" si="0">+G2/F2</f>
        <v>2.1960712903739785</v>
      </c>
      <c r="I2" s="10">
        <f t="shared" ref="I2:I33" si="1">+E2/F2</f>
        <v>0.28488835271891289</v>
      </c>
      <c r="J2" s="11">
        <f t="shared" ref="J2:J33" si="2">+G2/E2</f>
        <v>7.7085330776605945</v>
      </c>
    </row>
    <row r="3" spans="1:10" x14ac:dyDescent="0.2">
      <c r="A3" s="13" t="s">
        <v>5</v>
      </c>
      <c r="B3" s="13" t="s">
        <v>206</v>
      </c>
      <c r="C3" s="13" t="s">
        <v>4</v>
      </c>
      <c r="D3" s="13" t="s">
        <v>6</v>
      </c>
      <c r="E3" s="19">
        <v>8992500000</v>
      </c>
      <c r="F3" s="14">
        <v>67801000000</v>
      </c>
      <c r="G3" s="14">
        <v>149648474112</v>
      </c>
      <c r="H3" s="2">
        <f t="shared" si="0"/>
        <v>2.2071720787599003</v>
      </c>
      <c r="I3" s="10">
        <f t="shared" si="1"/>
        <v>0.13263078715653162</v>
      </c>
      <c r="J3" s="11">
        <f t="shared" si="2"/>
        <v>16.641476131442868</v>
      </c>
    </row>
    <row r="4" spans="1:10" x14ac:dyDescent="0.2">
      <c r="A4" s="13" t="s">
        <v>7</v>
      </c>
      <c r="B4" s="13" t="s">
        <v>195</v>
      </c>
      <c r="C4" s="13" t="s">
        <v>9</v>
      </c>
      <c r="D4" s="13" t="s">
        <v>8</v>
      </c>
      <c r="E4" s="19">
        <v>13989700000</v>
      </c>
      <c r="F4" s="14">
        <v>107852516437</v>
      </c>
      <c r="G4" s="14">
        <v>124326409078</v>
      </c>
      <c r="H4" s="2">
        <f t="shared" si="0"/>
        <v>1.1527446292884869</v>
      </c>
      <c r="I4" s="10">
        <f t="shared" si="1"/>
        <v>0.12971139165002069</v>
      </c>
      <c r="J4" s="11">
        <f t="shared" si="2"/>
        <v>8.8869960812597846</v>
      </c>
    </row>
    <row r="5" spans="1:10" x14ac:dyDescent="0.2">
      <c r="A5" s="13" t="s">
        <v>10</v>
      </c>
      <c r="B5" s="13" t="s">
        <v>195</v>
      </c>
      <c r="C5" s="13" t="s">
        <v>12</v>
      </c>
      <c r="D5" s="13" t="s">
        <v>11</v>
      </c>
      <c r="E5" s="19">
        <v>10407000000</v>
      </c>
      <c r="F5" s="14">
        <v>53833000000</v>
      </c>
      <c r="G5" s="14">
        <v>116684414976</v>
      </c>
      <c r="H5" s="2">
        <f t="shared" si="0"/>
        <v>2.167525773707577</v>
      </c>
      <c r="I5" s="10">
        <f t="shared" si="1"/>
        <v>0.19332008247729088</v>
      </c>
      <c r="J5" s="11">
        <f t="shared" si="2"/>
        <v>11.212108674545979</v>
      </c>
    </row>
    <row r="6" spans="1:10" x14ac:dyDescent="0.2">
      <c r="A6" s="13" t="s">
        <v>13</v>
      </c>
      <c r="B6" s="13" t="s">
        <v>195</v>
      </c>
      <c r="C6" s="13" t="s">
        <v>15</v>
      </c>
      <c r="D6" s="13" t="s">
        <v>14</v>
      </c>
      <c r="E6" s="19">
        <v>7366280000</v>
      </c>
      <c r="F6" s="14">
        <v>134351177679</v>
      </c>
      <c r="G6" s="14">
        <v>90047673191</v>
      </c>
      <c r="H6" s="2">
        <f t="shared" si="0"/>
        <v>0.67024104102866422</v>
      </c>
      <c r="I6" s="10">
        <f t="shared" si="1"/>
        <v>5.4828548042950273E-2</v>
      </c>
      <c r="J6" s="11">
        <f t="shared" si="2"/>
        <v>12.224307681896425</v>
      </c>
    </row>
    <row r="7" spans="1:10" x14ac:dyDescent="0.2">
      <c r="A7" s="13" t="s">
        <v>16</v>
      </c>
      <c r="B7" s="13" t="s">
        <v>195</v>
      </c>
      <c r="C7" s="13" t="s">
        <v>12</v>
      </c>
      <c r="D7" s="13" t="s">
        <v>17</v>
      </c>
      <c r="E7" s="19">
        <v>5745000000</v>
      </c>
      <c r="F7" s="14">
        <v>67336000000</v>
      </c>
      <c r="G7" s="14">
        <v>86738087260</v>
      </c>
      <c r="H7" s="2">
        <f t="shared" si="0"/>
        <v>1.2881383993703219</v>
      </c>
      <c r="I7" s="10">
        <f t="shared" si="1"/>
        <v>8.5318403231555193E-2</v>
      </c>
      <c r="J7" s="11">
        <f t="shared" si="2"/>
        <v>15.098013448215839</v>
      </c>
    </row>
    <row r="8" spans="1:10" x14ac:dyDescent="0.2">
      <c r="A8" s="13" t="s">
        <v>19</v>
      </c>
      <c r="B8" s="13" t="s">
        <v>207</v>
      </c>
      <c r="C8" s="13" t="s">
        <v>9</v>
      </c>
      <c r="D8" s="13" t="s">
        <v>20</v>
      </c>
      <c r="E8" s="19">
        <v>8201760000</v>
      </c>
      <c r="F8" s="14">
        <v>68353328233</v>
      </c>
      <c r="G8" s="14">
        <v>71993831489</v>
      </c>
      <c r="H8" s="2">
        <f t="shared" si="0"/>
        <v>1.0532600730660897</v>
      </c>
      <c r="I8" s="10">
        <f t="shared" si="1"/>
        <v>0.1199906458401291</v>
      </c>
      <c r="J8" s="11">
        <f t="shared" si="2"/>
        <v>8.7778515207711507</v>
      </c>
    </row>
    <row r="9" spans="1:10" x14ac:dyDescent="0.2">
      <c r="A9" s="13" t="s">
        <v>21</v>
      </c>
      <c r="B9" s="13" t="s">
        <v>195</v>
      </c>
      <c r="C9" s="13" t="s">
        <v>23</v>
      </c>
      <c r="D9" s="13" t="s">
        <v>22</v>
      </c>
      <c r="E9" s="19">
        <v>5637890000</v>
      </c>
      <c r="F9" s="14">
        <v>48307239619</v>
      </c>
      <c r="G9" s="14">
        <v>69839709565</v>
      </c>
      <c r="H9" s="2">
        <f t="shared" si="0"/>
        <v>1.4457400198360939</v>
      </c>
      <c r="I9" s="10">
        <f t="shared" si="1"/>
        <v>0.1167090076863454</v>
      </c>
      <c r="J9" s="11">
        <f t="shared" si="2"/>
        <v>12.387561581549125</v>
      </c>
    </row>
    <row r="10" spans="1:10" x14ac:dyDescent="0.2">
      <c r="A10" s="13" t="s">
        <v>24</v>
      </c>
      <c r="B10" s="13" t="s">
        <v>195</v>
      </c>
      <c r="C10" s="13" t="s">
        <v>4</v>
      </c>
      <c r="D10" s="13" t="s">
        <v>25</v>
      </c>
      <c r="E10" s="19">
        <v>4909000000</v>
      </c>
      <c r="F10" s="14">
        <v>44082000000</v>
      </c>
      <c r="G10" s="14">
        <v>54208831488</v>
      </c>
      <c r="H10" s="2">
        <f t="shared" si="0"/>
        <v>1.2297271332516673</v>
      </c>
      <c r="I10" s="10">
        <f t="shared" si="1"/>
        <v>0.11136064606869017</v>
      </c>
      <c r="J10" s="11">
        <f t="shared" si="2"/>
        <v>11.042744242819312</v>
      </c>
    </row>
    <row r="11" spans="1:10" x14ac:dyDescent="0.2">
      <c r="A11" s="13" t="s">
        <v>26</v>
      </c>
      <c r="B11" s="13" t="s">
        <v>202</v>
      </c>
      <c r="C11" s="13" t="s">
        <v>4</v>
      </c>
      <c r="D11" s="13" t="s">
        <v>27</v>
      </c>
      <c r="E11" s="19">
        <v>4777000000</v>
      </c>
      <c r="F11" s="14">
        <v>68071000000</v>
      </c>
      <c r="G11" s="14">
        <v>53357764608</v>
      </c>
      <c r="H11" s="2">
        <f t="shared" si="0"/>
        <v>0.78385457254925006</v>
      </c>
      <c r="I11" s="10">
        <f t="shared" si="1"/>
        <v>7.0176727240675182E-2</v>
      </c>
      <c r="J11" s="11">
        <f t="shared" si="2"/>
        <v>11.169722547205359</v>
      </c>
    </row>
    <row r="12" spans="1:10" x14ac:dyDescent="0.2">
      <c r="A12" s="13" t="s">
        <v>28</v>
      </c>
      <c r="B12" s="13" t="s">
        <v>202</v>
      </c>
      <c r="C12" s="13" t="s">
        <v>30</v>
      </c>
      <c r="D12" s="13" t="s">
        <v>29</v>
      </c>
      <c r="E12" s="19">
        <v>4399740000</v>
      </c>
      <c r="F12" s="14">
        <v>31882810897</v>
      </c>
      <c r="G12" s="14">
        <v>49965268992</v>
      </c>
      <c r="H12" s="2">
        <f t="shared" si="0"/>
        <v>1.5671538232126661</v>
      </c>
      <c r="I12" s="10">
        <f t="shared" si="1"/>
        <v>0.13799724290978346</v>
      </c>
      <c r="J12" s="11">
        <f t="shared" si="2"/>
        <v>11.356414013555346</v>
      </c>
    </row>
    <row r="13" spans="1:10" x14ac:dyDescent="0.2">
      <c r="A13" s="13" t="s">
        <v>31</v>
      </c>
      <c r="B13" s="13" t="s">
        <v>195</v>
      </c>
      <c r="C13" s="13" t="s">
        <v>4</v>
      </c>
      <c r="D13" s="13" t="s">
        <v>32</v>
      </c>
      <c r="E13" s="19">
        <v>4090000000</v>
      </c>
      <c r="F13" s="14">
        <v>60302000000</v>
      </c>
      <c r="G13" s="14">
        <v>49718919168</v>
      </c>
      <c r="H13" s="2">
        <f t="shared" si="0"/>
        <v>0.82449867613014494</v>
      </c>
      <c r="I13" s="10">
        <f t="shared" si="1"/>
        <v>6.7825279426884683E-2</v>
      </c>
      <c r="J13" s="11">
        <f t="shared" si="2"/>
        <v>12.156214955501223</v>
      </c>
    </row>
    <row r="14" spans="1:10" x14ac:dyDescent="0.2">
      <c r="A14" s="13" t="s">
        <v>33</v>
      </c>
      <c r="B14" s="13" t="s">
        <v>195</v>
      </c>
      <c r="C14" s="13" t="s">
        <v>4</v>
      </c>
      <c r="D14" s="13" t="s">
        <v>34</v>
      </c>
      <c r="E14" s="19">
        <v>4890000000</v>
      </c>
      <c r="F14" s="14">
        <v>42048000000</v>
      </c>
      <c r="G14" s="14">
        <v>47079256064</v>
      </c>
      <c r="H14" s="2">
        <f t="shared" si="0"/>
        <v>1.1196550624048707</v>
      </c>
      <c r="I14" s="10">
        <f t="shared" si="1"/>
        <v>0.11629566210045662</v>
      </c>
      <c r="J14" s="11">
        <f t="shared" si="2"/>
        <v>9.627659726789366</v>
      </c>
    </row>
    <row r="15" spans="1:10" x14ac:dyDescent="0.2">
      <c r="A15" s="13" t="s">
        <v>35</v>
      </c>
      <c r="B15" s="13" t="s">
        <v>195</v>
      </c>
      <c r="C15" s="13" t="s">
        <v>37</v>
      </c>
      <c r="D15" s="13" t="s">
        <v>36</v>
      </c>
      <c r="E15" s="19">
        <v>4537080000</v>
      </c>
      <c r="F15" s="14">
        <v>86209332084</v>
      </c>
      <c r="G15" s="14">
        <v>42804620709</v>
      </c>
      <c r="H15" s="2">
        <f t="shared" si="0"/>
        <v>0.49651957246684564</v>
      </c>
      <c r="I15" s="10">
        <f t="shared" si="1"/>
        <v>5.2628641126452463E-2</v>
      </c>
      <c r="J15" s="11">
        <f t="shared" si="2"/>
        <v>9.43439849176122</v>
      </c>
    </row>
    <row r="16" spans="1:10" x14ac:dyDescent="0.2">
      <c r="A16" s="13" t="s">
        <v>38</v>
      </c>
      <c r="B16" s="13" t="s">
        <v>195</v>
      </c>
      <c r="C16" s="13" t="s">
        <v>40</v>
      </c>
      <c r="D16" s="13" t="s">
        <v>39</v>
      </c>
      <c r="E16" s="19">
        <v>4416000000</v>
      </c>
      <c r="F16" s="14">
        <v>15020000000</v>
      </c>
      <c r="G16" s="14">
        <v>42126012416</v>
      </c>
      <c r="H16" s="2">
        <f t="shared" si="0"/>
        <v>2.8046612793608521</v>
      </c>
      <c r="I16" s="10">
        <f t="shared" si="1"/>
        <v>0.29400798934753664</v>
      </c>
      <c r="J16" s="11">
        <f t="shared" si="2"/>
        <v>9.5394049855072467</v>
      </c>
    </row>
    <row r="17" spans="1:10" x14ac:dyDescent="0.2">
      <c r="A17" s="13" t="s">
        <v>41</v>
      </c>
      <c r="B17" s="13" t="s">
        <v>207</v>
      </c>
      <c r="C17" s="13" t="s">
        <v>12</v>
      </c>
      <c r="D17" s="13" t="s">
        <v>42</v>
      </c>
      <c r="E17" s="19">
        <v>4372000000</v>
      </c>
      <c r="F17" s="14">
        <v>43745000000</v>
      </c>
      <c r="G17" s="14">
        <v>39878879143</v>
      </c>
      <c r="H17" s="2">
        <f t="shared" si="0"/>
        <v>0.91162142285975545</v>
      </c>
      <c r="I17" s="10">
        <f t="shared" si="1"/>
        <v>9.9942850611498463E-2</v>
      </c>
      <c r="J17" s="11">
        <f t="shared" si="2"/>
        <v>9.1214270683897531</v>
      </c>
    </row>
    <row r="18" spans="1:10" x14ac:dyDescent="0.2">
      <c r="A18" s="13" t="s">
        <v>43</v>
      </c>
      <c r="B18" s="13" t="s">
        <v>207</v>
      </c>
      <c r="C18" s="13" t="s">
        <v>9</v>
      </c>
      <c r="D18" s="13" t="s">
        <v>44</v>
      </c>
      <c r="E18" s="19">
        <v>2865800000</v>
      </c>
      <c r="F18" s="14">
        <v>25829611041</v>
      </c>
      <c r="G18" s="14">
        <v>34024819291</v>
      </c>
      <c r="H18" s="2">
        <f t="shared" si="0"/>
        <v>1.3172795841560114</v>
      </c>
      <c r="I18" s="10">
        <f t="shared" si="1"/>
        <v>0.11095018021955665</v>
      </c>
      <c r="J18" s="11">
        <f t="shared" si="2"/>
        <v>11.872712433177472</v>
      </c>
    </row>
    <row r="19" spans="1:10" x14ac:dyDescent="0.2">
      <c r="A19" s="13" t="s">
        <v>45</v>
      </c>
      <c r="B19" s="13" t="s">
        <v>195</v>
      </c>
      <c r="C19" s="13" t="s">
        <v>4</v>
      </c>
      <c r="D19" s="13" t="s">
        <v>46</v>
      </c>
      <c r="E19" s="19">
        <v>3785000000</v>
      </c>
      <c r="F19" s="14">
        <v>25294000000</v>
      </c>
      <c r="G19" s="14">
        <v>33802096640</v>
      </c>
      <c r="H19" s="2">
        <f t="shared" si="0"/>
        <v>1.3363681758519808</v>
      </c>
      <c r="I19" s="10">
        <f t="shared" si="1"/>
        <v>0.14964023088479481</v>
      </c>
      <c r="J19" s="11">
        <f t="shared" si="2"/>
        <v>8.9305407239101715</v>
      </c>
    </row>
    <row r="20" spans="1:10" x14ac:dyDescent="0.2">
      <c r="A20" s="13" t="s">
        <v>47</v>
      </c>
      <c r="B20" s="13" t="s">
        <v>206</v>
      </c>
      <c r="C20" s="13" t="s">
        <v>30</v>
      </c>
      <c r="D20" s="13" t="s">
        <v>48</v>
      </c>
      <c r="E20" s="19">
        <v>2019620000</v>
      </c>
      <c r="F20" s="14">
        <v>17968152142</v>
      </c>
      <c r="G20" s="14">
        <v>33290301226</v>
      </c>
      <c r="H20" s="2">
        <f t="shared" si="0"/>
        <v>1.8527392779686538</v>
      </c>
      <c r="I20" s="10">
        <f t="shared" si="1"/>
        <v>0.11239998326145073</v>
      </c>
      <c r="J20" s="11">
        <f t="shared" si="2"/>
        <v>16.483447988235412</v>
      </c>
    </row>
    <row r="21" spans="1:10" x14ac:dyDescent="0.2">
      <c r="A21" s="13" t="s">
        <v>49</v>
      </c>
      <c r="B21" s="13" t="s">
        <v>202</v>
      </c>
      <c r="C21" s="13" t="s">
        <v>30</v>
      </c>
      <c r="D21" s="13" t="s">
        <v>50</v>
      </c>
      <c r="E21" s="19">
        <v>3433470000</v>
      </c>
      <c r="F21" s="14">
        <v>24494696154</v>
      </c>
      <c r="G21" s="14">
        <v>32409194496</v>
      </c>
      <c r="H21" s="2">
        <f t="shared" si="0"/>
        <v>1.323110696790887</v>
      </c>
      <c r="I21" s="10">
        <f t="shared" si="1"/>
        <v>0.14017197757479888</v>
      </c>
      <c r="J21" s="11">
        <f t="shared" si="2"/>
        <v>9.4391954774615776</v>
      </c>
    </row>
    <row r="22" spans="1:10" x14ac:dyDescent="0.2">
      <c r="A22" s="13" t="s">
        <v>51</v>
      </c>
      <c r="B22" s="13" t="s">
        <v>202</v>
      </c>
      <c r="C22" s="13" t="s">
        <v>30</v>
      </c>
      <c r="D22" s="13" t="s">
        <v>52</v>
      </c>
      <c r="E22" s="19">
        <v>3174010000</v>
      </c>
      <c r="F22" s="14">
        <v>18574123590</v>
      </c>
      <c r="G22" s="14">
        <v>30966190621</v>
      </c>
      <c r="H22" s="2">
        <f t="shared" si="0"/>
        <v>1.6671683307669862</v>
      </c>
      <c r="I22" s="10">
        <f t="shared" si="1"/>
        <v>0.17088343278327459</v>
      </c>
      <c r="J22" s="11">
        <f t="shared" si="2"/>
        <v>9.7561729865375337</v>
      </c>
    </row>
    <row r="23" spans="1:10" x14ac:dyDescent="0.2">
      <c r="A23" s="13" t="s">
        <v>53</v>
      </c>
      <c r="B23" s="13" t="s">
        <v>205</v>
      </c>
      <c r="C23" s="13" t="s">
        <v>55</v>
      </c>
      <c r="D23" s="13" t="s">
        <v>54</v>
      </c>
      <c r="E23" s="19">
        <v>4046470000</v>
      </c>
      <c r="F23" s="14">
        <v>11702661842</v>
      </c>
      <c r="G23" s="14">
        <v>29507710976</v>
      </c>
      <c r="H23" s="2">
        <f t="shared" si="0"/>
        <v>2.521452928777193</v>
      </c>
      <c r="I23" s="10">
        <f t="shared" si="1"/>
        <v>0.34577347056867985</v>
      </c>
      <c r="J23" s="11">
        <f t="shared" si="2"/>
        <v>7.2922104886481307</v>
      </c>
    </row>
    <row r="24" spans="1:10" x14ac:dyDescent="0.2">
      <c r="A24" s="13" t="s">
        <v>56</v>
      </c>
      <c r="B24" s="13" t="s">
        <v>206</v>
      </c>
      <c r="C24" s="13" t="s">
        <v>30</v>
      </c>
      <c r="D24" s="13" t="s">
        <v>57</v>
      </c>
      <c r="E24" s="19">
        <v>5661900000</v>
      </c>
      <c r="F24" s="14">
        <v>27455200000</v>
      </c>
      <c r="G24" s="14">
        <v>28068161682</v>
      </c>
      <c r="H24" s="2">
        <f t="shared" si="0"/>
        <v>1.0223258866080014</v>
      </c>
      <c r="I24" s="10">
        <f t="shared" si="1"/>
        <v>0.20622322911506746</v>
      </c>
      <c r="J24" s="11">
        <f t="shared" si="2"/>
        <v>4.957375029936947</v>
      </c>
    </row>
    <row r="25" spans="1:10" x14ac:dyDescent="0.2">
      <c r="A25" s="13" t="s">
        <v>58</v>
      </c>
      <c r="B25" s="13" t="s">
        <v>202</v>
      </c>
      <c r="C25" s="13" t="s">
        <v>12</v>
      </c>
      <c r="D25" s="13" t="s">
        <v>59</v>
      </c>
      <c r="E25" s="19">
        <v>2418270000</v>
      </c>
      <c r="F25" s="14">
        <v>23034206538</v>
      </c>
      <c r="G25" s="14">
        <v>22929601138</v>
      </c>
      <c r="H25" s="2">
        <f t="shared" si="0"/>
        <v>0.9954586931471926</v>
      </c>
      <c r="I25" s="10">
        <f t="shared" si="1"/>
        <v>0.10498603440107783</v>
      </c>
      <c r="J25" s="11">
        <f t="shared" si="2"/>
        <v>9.4818201185144755</v>
      </c>
    </row>
    <row r="26" spans="1:10" x14ac:dyDescent="0.2">
      <c r="A26" s="13" t="s">
        <v>60</v>
      </c>
      <c r="B26" s="13" t="s">
        <v>195</v>
      </c>
      <c r="C26" s="13" t="s">
        <v>62</v>
      </c>
      <c r="D26" s="13" t="s">
        <v>61</v>
      </c>
      <c r="E26" s="19">
        <v>1904570000</v>
      </c>
      <c r="F26" s="14">
        <v>11093686305</v>
      </c>
      <c r="G26" s="14">
        <v>22774642837</v>
      </c>
      <c r="H26" s="2">
        <f t="shared" si="0"/>
        <v>2.0529373384873262</v>
      </c>
      <c r="I26" s="10">
        <f t="shared" si="1"/>
        <v>0.17168053500319341</v>
      </c>
      <c r="J26" s="11">
        <f t="shared" si="2"/>
        <v>11.957892247068893</v>
      </c>
    </row>
    <row r="27" spans="1:10" x14ac:dyDescent="0.2">
      <c r="A27" s="13" t="s">
        <v>63</v>
      </c>
      <c r="B27" s="13" t="s">
        <v>206</v>
      </c>
      <c r="C27" s="13" t="s">
        <v>4</v>
      </c>
      <c r="D27" s="13" t="s">
        <v>64</v>
      </c>
      <c r="E27" s="19">
        <v>2110090000</v>
      </c>
      <c r="F27" s="14">
        <v>12835042000</v>
      </c>
      <c r="G27" s="14">
        <v>22201346048</v>
      </c>
      <c r="H27" s="2">
        <f t="shared" si="0"/>
        <v>1.7297447135739796</v>
      </c>
      <c r="I27" s="10">
        <f t="shared" si="1"/>
        <v>0.16440070862253509</v>
      </c>
      <c r="J27" s="11">
        <f t="shared" si="2"/>
        <v>10.521516166609008</v>
      </c>
    </row>
    <row r="28" spans="1:10" x14ac:dyDescent="0.2">
      <c r="A28" s="13" t="s">
        <v>65</v>
      </c>
      <c r="B28" s="13" t="s">
        <v>195</v>
      </c>
      <c r="C28" s="13" t="s">
        <v>9</v>
      </c>
      <c r="D28" s="13" t="s">
        <v>66</v>
      </c>
      <c r="E28" s="19">
        <v>4209650000</v>
      </c>
      <c r="F28" s="14">
        <v>18264399177</v>
      </c>
      <c r="G28" s="14">
        <v>21862472624</v>
      </c>
      <c r="H28" s="2">
        <f t="shared" si="0"/>
        <v>1.1969992777824843</v>
      </c>
      <c r="I28" s="10">
        <f t="shared" si="1"/>
        <v>0.23048390254748319</v>
      </c>
      <c r="J28" s="11">
        <f t="shared" si="2"/>
        <v>5.1934181283479628</v>
      </c>
    </row>
    <row r="29" spans="1:10" x14ac:dyDescent="0.2">
      <c r="A29" s="13" t="s">
        <v>67</v>
      </c>
      <c r="B29" s="13" t="s">
        <v>195</v>
      </c>
      <c r="C29" s="13" t="s">
        <v>4</v>
      </c>
      <c r="D29" s="13" t="s">
        <v>68</v>
      </c>
      <c r="E29" s="19">
        <v>2681000000</v>
      </c>
      <c r="F29" s="14">
        <v>10646000000</v>
      </c>
      <c r="G29" s="14">
        <v>21220517888</v>
      </c>
      <c r="H29" s="2">
        <f t="shared" si="0"/>
        <v>1.993285542739057</v>
      </c>
      <c r="I29" s="10">
        <f t="shared" si="1"/>
        <v>0.2518316738681195</v>
      </c>
      <c r="J29" s="11">
        <f t="shared" si="2"/>
        <v>7.9151502752704213</v>
      </c>
    </row>
    <row r="30" spans="1:10" x14ac:dyDescent="0.2">
      <c r="A30" s="13" t="s">
        <v>69</v>
      </c>
      <c r="B30" s="13" t="s">
        <v>208</v>
      </c>
      <c r="C30" s="13" t="s">
        <v>4</v>
      </c>
      <c r="D30" s="13" t="s">
        <v>70</v>
      </c>
      <c r="E30" s="19">
        <v>2782140000</v>
      </c>
      <c r="F30" s="14">
        <v>16204273000</v>
      </c>
      <c r="G30" s="14">
        <v>20163495936</v>
      </c>
      <c r="H30" s="2">
        <f t="shared" si="0"/>
        <v>1.2443320311870825</v>
      </c>
      <c r="I30" s="10">
        <f t="shared" si="1"/>
        <v>0.17169175068822895</v>
      </c>
      <c r="J30" s="11">
        <f t="shared" si="2"/>
        <v>7.2474770989238504</v>
      </c>
    </row>
    <row r="31" spans="1:10" x14ac:dyDescent="0.2">
      <c r="A31" s="13" t="s">
        <v>71</v>
      </c>
      <c r="B31" s="13" t="s">
        <v>202</v>
      </c>
      <c r="C31" s="13" t="s">
        <v>4</v>
      </c>
      <c r="D31" s="13" t="s">
        <v>72</v>
      </c>
      <c r="E31" s="19">
        <v>1568700000</v>
      </c>
      <c r="F31" s="14">
        <v>15653600000</v>
      </c>
      <c r="G31" s="14">
        <v>18832410624</v>
      </c>
      <c r="H31" s="2">
        <f t="shared" si="0"/>
        <v>1.2030721766239076</v>
      </c>
      <c r="I31" s="10">
        <f t="shared" si="1"/>
        <v>0.10021336944856135</v>
      </c>
      <c r="J31" s="11">
        <f t="shared" si="2"/>
        <v>12.005106536622682</v>
      </c>
    </row>
    <row r="32" spans="1:10" x14ac:dyDescent="0.2">
      <c r="A32" s="13" t="s">
        <v>73</v>
      </c>
      <c r="B32" s="13" t="s">
        <v>195</v>
      </c>
      <c r="C32" s="13" t="s">
        <v>18</v>
      </c>
      <c r="D32" s="13" t="s">
        <v>74</v>
      </c>
      <c r="E32" s="19">
        <v>1835830000</v>
      </c>
      <c r="F32" s="14">
        <v>42126103125</v>
      </c>
      <c r="G32" s="14">
        <v>17187313728</v>
      </c>
      <c r="H32" s="2">
        <f t="shared" si="0"/>
        <v>0.4079967633607221</v>
      </c>
      <c r="I32" s="10">
        <f t="shared" si="1"/>
        <v>4.3579392913523855E-2</v>
      </c>
      <c r="J32" s="11">
        <f t="shared" si="2"/>
        <v>9.3621488525626013</v>
      </c>
    </row>
    <row r="33" spans="1:10" x14ac:dyDescent="0.2">
      <c r="A33" s="13" t="s">
        <v>75</v>
      </c>
      <c r="B33" s="13" t="s">
        <v>206</v>
      </c>
      <c r="C33" s="13" t="s">
        <v>77</v>
      </c>
      <c r="D33" s="13" t="s">
        <v>76</v>
      </c>
      <c r="E33" s="19">
        <v>1837000000</v>
      </c>
      <c r="F33" s="14">
        <v>17446000000</v>
      </c>
      <c r="G33" s="14">
        <v>16637908142</v>
      </c>
      <c r="H33" s="2">
        <f t="shared" si="0"/>
        <v>0.95368039332798349</v>
      </c>
      <c r="I33" s="10">
        <f t="shared" si="1"/>
        <v>0.10529634300126103</v>
      </c>
      <c r="J33" s="11">
        <f t="shared" si="2"/>
        <v>9.0571084060968978</v>
      </c>
    </row>
    <row r="34" spans="1:10" x14ac:dyDescent="0.2">
      <c r="A34" s="13" t="s">
        <v>78</v>
      </c>
      <c r="B34" s="13" t="s">
        <v>206</v>
      </c>
      <c r="C34" s="13" t="s">
        <v>40</v>
      </c>
      <c r="D34" s="13" t="s">
        <v>79</v>
      </c>
      <c r="E34" s="19">
        <v>2660000000</v>
      </c>
      <c r="F34" s="14">
        <v>15777000000</v>
      </c>
      <c r="G34" s="14">
        <v>16562931712</v>
      </c>
      <c r="H34" s="2">
        <f t="shared" ref="H34:H65" si="3">+G34/F34</f>
        <v>1.0498150289662167</v>
      </c>
      <c r="I34" s="10">
        <f t="shared" ref="I34:I65" si="4">+E34/F34</f>
        <v>0.1685998605565063</v>
      </c>
      <c r="J34" s="11">
        <f t="shared" ref="J34:J65" si="5">+G34/E34</f>
        <v>6.2266660571428574</v>
      </c>
    </row>
    <row r="35" spans="1:10" x14ac:dyDescent="0.2">
      <c r="A35" s="13" t="s">
        <v>80</v>
      </c>
      <c r="B35" s="13" t="s">
        <v>202</v>
      </c>
      <c r="C35" s="13" t="s">
        <v>37</v>
      </c>
      <c r="D35" s="13" t="s">
        <v>81</v>
      </c>
      <c r="E35" s="19">
        <v>787844000</v>
      </c>
      <c r="F35" s="14">
        <v>17919266937</v>
      </c>
      <c r="G35" s="14">
        <v>16485550071</v>
      </c>
      <c r="H35" s="2">
        <f t="shared" si="3"/>
        <v>0.91999020545647225</v>
      </c>
      <c r="I35" s="10">
        <f t="shared" si="4"/>
        <v>4.3966307481766824E-2</v>
      </c>
      <c r="J35" s="11">
        <f t="shared" si="5"/>
        <v>20.924891312239478</v>
      </c>
    </row>
    <row r="36" spans="1:10" x14ac:dyDescent="0.2">
      <c r="A36" s="13" t="s">
        <v>82</v>
      </c>
      <c r="B36" s="13" t="s">
        <v>195</v>
      </c>
      <c r="C36" s="13" t="s">
        <v>77</v>
      </c>
      <c r="D36" s="13" t="s">
        <v>83</v>
      </c>
      <c r="E36" s="19">
        <v>2268500000</v>
      </c>
      <c r="F36" s="14">
        <v>9763086868</v>
      </c>
      <c r="G36" s="14">
        <v>15235128912</v>
      </c>
      <c r="H36" s="2">
        <f t="shared" si="3"/>
        <v>1.5604827774231373</v>
      </c>
      <c r="I36" s="10">
        <f t="shared" si="4"/>
        <v>0.23235479010591961</v>
      </c>
      <c r="J36" s="11">
        <f t="shared" si="5"/>
        <v>6.7159483852766142</v>
      </c>
    </row>
    <row r="37" spans="1:10" x14ac:dyDescent="0.2">
      <c r="A37" s="13" t="s">
        <v>84</v>
      </c>
      <c r="B37" s="13" t="s">
        <v>206</v>
      </c>
      <c r="C37" s="13" t="s">
        <v>86</v>
      </c>
      <c r="D37" s="13" t="s">
        <v>85</v>
      </c>
      <c r="E37" s="19">
        <v>831334000</v>
      </c>
      <c r="F37" s="14">
        <v>5751016014</v>
      </c>
      <c r="G37" s="14">
        <v>14446328905</v>
      </c>
      <c r="H37" s="2">
        <f t="shared" si="3"/>
        <v>2.5119611682235874</v>
      </c>
      <c r="I37" s="10">
        <f t="shared" si="4"/>
        <v>0.14455428362157921</v>
      </c>
      <c r="J37" s="11">
        <f t="shared" si="5"/>
        <v>17.377286271221916</v>
      </c>
    </row>
    <row r="38" spans="1:10" x14ac:dyDescent="0.2">
      <c r="A38" s="13" t="s">
        <v>87</v>
      </c>
      <c r="B38" s="13" t="s">
        <v>206</v>
      </c>
      <c r="C38" s="13" t="s">
        <v>4</v>
      </c>
      <c r="D38" s="13" t="s">
        <v>88</v>
      </c>
      <c r="E38" s="19">
        <v>1752000000</v>
      </c>
      <c r="F38" s="14">
        <v>13584000000</v>
      </c>
      <c r="G38" s="14">
        <v>13604091904</v>
      </c>
      <c r="H38" s="2">
        <f t="shared" si="3"/>
        <v>1.0014790859835101</v>
      </c>
      <c r="I38" s="10">
        <f t="shared" si="4"/>
        <v>0.12897526501766785</v>
      </c>
      <c r="J38" s="11">
        <f t="shared" si="5"/>
        <v>7.764892639269406</v>
      </c>
    </row>
    <row r="39" spans="1:10" x14ac:dyDescent="0.2">
      <c r="A39" s="13" t="s">
        <v>89</v>
      </c>
      <c r="B39" s="13" t="s">
        <v>207</v>
      </c>
      <c r="C39" s="13" t="s">
        <v>40</v>
      </c>
      <c r="D39" s="13" t="s">
        <v>90</v>
      </c>
      <c r="E39" s="19">
        <v>3201760000</v>
      </c>
      <c r="F39" s="14">
        <v>10451261000</v>
      </c>
      <c r="G39" s="14">
        <v>13482770432</v>
      </c>
      <c r="H39" s="2">
        <f t="shared" si="3"/>
        <v>1.2900615946726428</v>
      </c>
      <c r="I39" s="10">
        <f t="shared" si="4"/>
        <v>0.30635154934892544</v>
      </c>
      <c r="J39" s="11">
        <f t="shared" si="5"/>
        <v>4.2110496826745294</v>
      </c>
    </row>
    <row r="40" spans="1:10" x14ac:dyDescent="0.2">
      <c r="A40" s="13" t="s">
        <v>91</v>
      </c>
      <c r="B40" s="13" t="s">
        <v>195</v>
      </c>
      <c r="C40" s="13" t="s">
        <v>93</v>
      </c>
      <c r="D40" s="13" t="s">
        <v>92</v>
      </c>
      <c r="E40" s="19">
        <v>2718250000</v>
      </c>
      <c r="F40" s="14">
        <v>22453481606</v>
      </c>
      <c r="G40" s="14">
        <v>13353556879</v>
      </c>
      <c r="H40" s="2">
        <f t="shared" si="3"/>
        <v>0.59472099308784587</v>
      </c>
      <c r="I40" s="10">
        <f t="shared" si="4"/>
        <v>0.12106140364769229</v>
      </c>
      <c r="J40" s="11">
        <f t="shared" si="5"/>
        <v>4.9125565635979029</v>
      </c>
    </row>
    <row r="41" spans="1:10" x14ac:dyDescent="0.2">
      <c r="A41" s="13" t="s">
        <v>94</v>
      </c>
      <c r="B41" s="13" t="s">
        <v>198</v>
      </c>
      <c r="C41" s="13" t="s">
        <v>4</v>
      </c>
      <c r="D41" s="13" t="s">
        <v>95</v>
      </c>
      <c r="E41" s="19">
        <v>1020130000</v>
      </c>
      <c r="F41" s="14">
        <v>5633856000</v>
      </c>
      <c r="G41" s="14">
        <v>12976928768</v>
      </c>
      <c r="H41" s="2">
        <f t="shared" si="3"/>
        <v>2.3033831123834192</v>
      </c>
      <c r="I41" s="10">
        <f t="shared" si="4"/>
        <v>0.18107136568630791</v>
      </c>
      <c r="J41" s="11">
        <f t="shared" si="5"/>
        <v>12.720857898503132</v>
      </c>
    </row>
    <row r="42" spans="1:10" x14ac:dyDescent="0.2">
      <c r="A42" s="13" t="s">
        <v>96</v>
      </c>
      <c r="B42" s="13" t="s">
        <v>202</v>
      </c>
      <c r="C42" s="13" t="s">
        <v>4</v>
      </c>
      <c r="D42" s="13" t="s">
        <v>97</v>
      </c>
      <c r="E42" s="19">
        <v>1817000000</v>
      </c>
      <c r="F42" s="14">
        <v>11534000000</v>
      </c>
      <c r="G42" s="14">
        <v>12828731392</v>
      </c>
      <c r="H42" s="2">
        <f t="shared" si="3"/>
        <v>1.1122534586440089</v>
      </c>
      <c r="I42" s="10">
        <f t="shared" si="4"/>
        <v>0.15753424657534246</v>
      </c>
      <c r="J42" s="11">
        <f t="shared" si="5"/>
        <v>7.0603915200880571</v>
      </c>
    </row>
    <row r="43" spans="1:10" x14ac:dyDescent="0.2">
      <c r="A43" s="13" t="s">
        <v>98</v>
      </c>
      <c r="B43" s="13" t="s">
        <v>195</v>
      </c>
      <c r="C43" s="13" t="s">
        <v>77</v>
      </c>
      <c r="D43" s="13" t="s">
        <v>99</v>
      </c>
      <c r="E43" s="19">
        <v>902336000</v>
      </c>
      <c r="F43" s="14">
        <v>6805504648</v>
      </c>
      <c r="G43" s="14">
        <v>12152403360</v>
      </c>
      <c r="H43" s="2">
        <f t="shared" si="3"/>
        <v>1.7856726265805056</v>
      </c>
      <c r="I43" s="10">
        <f t="shared" si="4"/>
        <v>0.13258913874449829</v>
      </c>
      <c r="J43" s="11">
        <f t="shared" si="5"/>
        <v>13.467714199588624</v>
      </c>
    </row>
    <row r="44" spans="1:10" x14ac:dyDescent="0.2">
      <c r="A44" s="13" t="s">
        <v>100</v>
      </c>
      <c r="B44" s="7" t="s">
        <v>192</v>
      </c>
      <c r="C44" s="13" t="s">
        <v>18</v>
      </c>
      <c r="D44" s="13" t="s">
        <v>101</v>
      </c>
      <c r="E44" s="19">
        <v>567396000</v>
      </c>
      <c r="F44" s="14">
        <v>1806594135</v>
      </c>
      <c r="G44" s="14">
        <v>11269540910</v>
      </c>
      <c r="H44" s="2">
        <f t="shared" si="3"/>
        <v>6.2380037063499048</v>
      </c>
      <c r="I44" s="10">
        <f t="shared" si="4"/>
        <v>0.31406943541306248</v>
      </c>
      <c r="J44" s="11">
        <f t="shared" si="5"/>
        <v>19.861861750875931</v>
      </c>
    </row>
    <row r="45" spans="1:10" x14ac:dyDescent="0.2">
      <c r="A45" s="13" t="s">
        <v>102</v>
      </c>
      <c r="B45" s="13" t="s">
        <v>195</v>
      </c>
      <c r="C45" s="13" t="s">
        <v>4</v>
      </c>
      <c r="D45" s="13" t="s">
        <v>103</v>
      </c>
      <c r="E45" s="19">
        <v>1205000000</v>
      </c>
      <c r="F45" s="14">
        <v>8000000000</v>
      </c>
      <c r="G45" s="14">
        <v>11265763328</v>
      </c>
      <c r="H45" s="2">
        <f t="shared" si="3"/>
        <v>1.408220416</v>
      </c>
      <c r="I45" s="10">
        <f t="shared" si="4"/>
        <v>0.15062500000000001</v>
      </c>
      <c r="J45" s="11">
        <f t="shared" si="5"/>
        <v>9.3491811850622408</v>
      </c>
    </row>
    <row r="46" spans="1:10" x14ac:dyDescent="0.2">
      <c r="A46" s="13" t="s">
        <v>104</v>
      </c>
      <c r="B46" s="13" t="s">
        <v>195</v>
      </c>
      <c r="C46" s="13" t="s">
        <v>106</v>
      </c>
      <c r="D46" s="13" t="s">
        <v>105</v>
      </c>
      <c r="E46" s="19">
        <v>3811800000</v>
      </c>
      <c r="F46" s="14">
        <v>13382121744</v>
      </c>
      <c r="G46" s="14">
        <v>10412505553</v>
      </c>
      <c r="H46" s="2">
        <f t="shared" si="3"/>
        <v>0.77809078053474923</v>
      </c>
      <c r="I46" s="10">
        <f t="shared" si="4"/>
        <v>0.284842723218316</v>
      </c>
      <c r="J46" s="11">
        <f t="shared" si="5"/>
        <v>2.7316505464609895</v>
      </c>
    </row>
    <row r="47" spans="1:10" x14ac:dyDescent="0.2">
      <c r="A47" s="13" t="s">
        <v>107</v>
      </c>
      <c r="B47" s="13" t="s">
        <v>202</v>
      </c>
      <c r="C47" s="13" t="s">
        <v>93</v>
      </c>
      <c r="D47" s="13" t="s">
        <v>108</v>
      </c>
      <c r="E47" s="19">
        <v>1379370000</v>
      </c>
      <c r="F47" s="14">
        <v>8765165178</v>
      </c>
      <c r="G47" s="14">
        <v>10150166241</v>
      </c>
      <c r="H47" s="2">
        <f t="shared" si="3"/>
        <v>1.1580119752307991</v>
      </c>
      <c r="I47" s="10">
        <f t="shared" si="4"/>
        <v>0.15736953862114655</v>
      </c>
      <c r="J47" s="11">
        <f t="shared" si="5"/>
        <v>7.3585522673394372</v>
      </c>
    </row>
    <row r="48" spans="1:10" x14ac:dyDescent="0.2">
      <c r="A48" s="13" t="s">
        <v>109</v>
      </c>
      <c r="B48" s="13" t="s">
        <v>198</v>
      </c>
      <c r="C48" s="13" t="s">
        <v>4</v>
      </c>
      <c r="D48" s="13" t="s">
        <v>110</v>
      </c>
      <c r="E48" s="19">
        <v>1088500000</v>
      </c>
      <c r="F48" s="14">
        <v>11562200000</v>
      </c>
      <c r="G48" s="14">
        <v>9956744192</v>
      </c>
      <c r="H48" s="2">
        <f t="shared" si="3"/>
        <v>0.8611461652626663</v>
      </c>
      <c r="I48" s="10">
        <f t="shared" si="4"/>
        <v>9.4142983169293037E-2</v>
      </c>
      <c r="J48" s="11">
        <f t="shared" si="5"/>
        <v>9.147215610473129</v>
      </c>
    </row>
    <row r="49" spans="1:10" x14ac:dyDescent="0.2">
      <c r="A49" s="13" t="s">
        <v>111</v>
      </c>
      <c r="B49" s="13" t="s">
        <v>195</v>
      </c>
      <c r="C49" s="13" t="s">
        <v>113</v>
      </c>
      <c r="D49" s="13" t="s">
        <v>112</v>
      </c>
      <c r="E49" s="19">
        <v>533816000</v>
      </c>
      <c r="F49" s="14">
        <v>3875189474</v>
      </c>
      <c r="G49" s="14">
        <v>9019972418</v>
      </c>
      <c r="H49" s="2">
        <f t="shared" si="3"/>
        <v>2.3276210049903745</v>
      </c>
      <c r="I49" s="10">
        <f t="shared" si="4"/>
        <v>0.13775223213769494</v>
      </c>
      <c r="J49" s="11">
        <f t="shared" si="5"/>
        <v>16.897156357246693</v>
      </c>
    </row>
    <row r="50" spans="1:10" x14ac:dyDescent="0.2">
      <c r="A50" s="13" t="s">
        <v>114</v>
      </c>
      <c r="B50" s="13" t="s">
        <v>195</v>
      </c>
      <c r="C50" s="13" t="s">
        <v>12</v>
      </c>
      <c r="D50" s="13" t="s">
        <v>115</v>
      </c>
      <c r="E50" s="19">
        <v>776034000</v>
      </c>
      <c r="F50" s="14">
        <v>8061376921</v>
      </c>
      <c r="G50" s="14">
        <v>8883866370</v>
      </c>
      <c r="H50" s="2">
        <f t="shared" si="3"/>
        <v>1.102028407437122</v>
      </c>
      <c r="I50" s="10">
        <f t="shared" si="4"/>
        <v>9.6265688554820025E-2</v>
      </c>
      <c r="J50" s="11">
        <f t="shared" si="5"/>
        <v>11.447779826657079</v>
      </c>
    </row>
    <row r="51" spans="1:10" x14ac:dyDescent="0.2">
      <c r="A51" s="13" t="s">
        <v>116</v>
      </c>
      <c r="B51" s="13" t="s">
        <v>202</v>
      </c>
      <c r="C51" s="13" t="s">
        <v>4</v>
      </c>
      <c r="D51" s="13" t="s">
        <v>117</v>
      </c>
      <c r="E51" s="19">
        <v>608963000</v>
      </c>
      <c r="F51" s="14">
        <v>2983475000</v>
      </c>
      <c r="G51" s="14">
        <v>8613157888</v>
      </c>
      <c r="H51" s="2">
        <f t="shared" si="3"/>
        <v>2.8869549394581822</v>
      </c>
      <c r="I51" s="10">
        <f t="shared" si="4"/>
        <v>0.20411198350916299</v>
      </c>
      <c r="J51" s="11">
        <f t="shared" si="5"/>
        <v>14.143975722662953</v>
      </c>
    </row>
    <row r="52" spans="1:10" x14ac:dyDescent="0.2">
      <c r="A52" s="13" t="s">
        <v>118</v>
      </c>
      <c r="B52" s="13" t="s">
        <v>195</v>
      </c>
      <c r="C52" s="13" t="s">
        <v>12</v>
      </c>
      <c r="D52" s="13" t="s">
        <v>119</v>
      </c>
      <c r="E52" s="19">
        <v>769755000</v>
      </c>
      <c r="F52" s="14">
        <v>10656635635</v>
      </c>
      <c r="G52" s="14">
        <v>8550115974</v>
      </c>
      <c r="H52" s="2">
        <f t="shared" si="3"/>
        <v>0.80232788910587538</v>
      </c>
      <c r="I52" s="10">
        <f t="shared" si="4"/>
        <v>7.2232459320638112E-2</v>
      </c>
      <c r="J52" s="11">
        <f t="shared" si="5"/>
        <v>11.107580949782722</v>
      </c>
    </row>
    <row r="53" spans="1:10" x14ac:dyDescent="0.2">
      <c r="A53" s="13" t="s">
        <v>120</v>
      </c>
      <c r="B53" s="13" t="s">
        <v>195</v>
      </c>
      <c r="C53" s="13" t="s">
        <v>122</v>
      </c>
      <c r="D53" s="13" t="s">
        <v>121</v>
      </c>
      <c r="E53" s="19">
        <v>1553430000</v>
      </c>
      <c r="F53" s="14">
        <v>22644016615</v>
      </c>
      <c r="G53" s="14">
        <v>7787262979</v>
      </c>
      <c r="H53" s="2">
        <f t="shared" si="3"/>
        <v>0.34389936694541678</v>
      </c>
      <c r="I53" s="10">
        <f t="shared" si="4"/>
        <v>6.8602228412558516E-2</v>
      </c>
      <c r="J53" s="11">
        <f t="shared" si="5"/>
        <v>5.0129474639990219</v>
      </c>
    </row>
    <row r="54" spans="1:10" x14ac:dyDescent="0.2">
      <c r="A54" s="13" t="s">
        <v>123</v>
      </c>
      <c r="B54" s="13" t="s">
        <v>202</v>
      </c>
      <c r="C54" s="13" t="s">
        <v>30</v>
      </c>
      <c r="D54" s="13" t="s">
        <v>124</v>
      </c>
      <c r="E54" s="19">
        <v>765549000</v>
      </c>
      <c r="F54" s="14">
        <v>6386853998</v>
      </c>
      <c r="G54" s="14">
        <v>7438045376</v>
      </c>
      <c r="H54" s="2">
        <f t="shared" si="3"/>
        <v>1.1645867242822794</v>
      </c>
      <c r="I54" s="10">
        <f t="shared" si="4"/>
        <v>0.11986323786949357</v>
      </c>
      <c r="J54" s="11">
        <f t="shared" si="5"/>
        <v>9.7159625001142977</v>
      </c>
    </row>
    <row r="55" spans="1:10" x14ac:dyDescent="0.2">
      <c r="A55" s="13" t="s">
        <v>125</v>
      </c>
      <c r="B55" s="13" t="s">
        <v>204</v>
      </c>
      <c r="C55" s="13" t="s">
        <v>4</v>
      </c>
      <c r="D55" s="13" t="s">
        <v>126</v>
      </c>
      <c r="E55" s="19">
        <v>428205000</v>
      </c>
      <c r="F55" s="14">
        <v>1638339000</v>
      </c>
      <c r="G55" s="14">
        <v>6936481280</v>
      </c>
      <c r="H55" s="2">
        <f t="shared" si="3"/>
        <v>4.2338498198480288</v>
      </c>
      <c r="I55" s="10">
        <f t="shared" si="4"/>
        <v>0.26136532182899874</v>
      </c>
      <c r="J55" s="11">
        <f t="shared" si="5"/>
        <v>16.198973108674583</v>
      </c>
    </row>
    <row r="56" spans="1:10" x14ac:dyDescent="0.2">
      <c r="A56" s="13" t="s">
        <v>127</v>
      </c>
      <c r="B56" s="8" t="s">
        <v>194</v>
      </c>
      <c r="C56" s="13" t="s">
        <v>40</v>
      </c>
      <c r="D56" s="13" t="s">
        <v>128</v>
      </c>
      <c r="E56" s="19">
        <v>865371000</v>
      </c>
      <c r="F56" s="14">
        <v>1204684000</v>
      </c>
      <c r="G56" s="14">
        <v>6770186240</v>
      </c>
      <c r="H56" s="2">
        <f t="shared" si="3"/>
        <v>5.6198855799529168</v>
      </c>
      <c r="I56" s="10">
        <f t="shared" si="4"/>
        <v>0.71833858505633008</v>
      </c>
      <c r="J56" s="11">
        <f t="shared" si="5"/>
        <v>7.8234494107151731</v>
      </c>
    </row>
    <row r="57" spans="1:10" x14ac:dyDescent="0.2">
      <c r="A57" s="13" t="s">
        <v>129</v>
      </c>
      <c r="B57" s="13" t="s">
        <v>206</v>
      </c>
      <c r="C57" s="13" t="s">
        <v>40</v>
      </c>
      <c r="D57" s="13" t="s">
        <v>130</v>
      </c>
      <c r="E57" s="19">
        <v>607307000</v>
      </c>
      <c r="F57" s="14">
        <v>5811900000</v>
      </c>
      <c r="G57" s="14">
        <v>6538338304</v>
      </c>
      <c r="H57" s="2">
        <f t="shared" si="3"/>
        <v>1.1249915352982673</v>
      </c>
      <c r="I57" s="10">
        <f t="shared" si="4"/>
        <v>0.10449371117878835</v>
      </c>
      <c r="J57" s="11">
        <f t="shared" si="5"/>
        <v>10.766117143388763</v>
      </c>
    </row>
    <row r="58" spans="1:10" x14ac:dyDescent="0.2">
      <c r="A58" s="13" t="s">
        <v>131</v>
      </c>
      <c r="B58" s="13" t="s">
        <v>208</v>
      </c>
      <c r="C58" s="13" t="s">
        <v>18</v>
      </c>
      <c r="D58" s="13" t="s">
        <v>132</v>
      </c>
      <c r="E58" s="19">
        <v>191000000</v>
      </c>
      <c r="F58" s="14">
        <v>3442600000</v>
      </c>
      <c r="G58" s="14">
        <v>6400419298</v>
      </c>
      <c r="H58" s="2">
        <f t="shared" si="3"/>
        <v>1.8591818096787311</v>
      </c>
      <c r="I58" s="10">
        <f t="shared" si="4"/>
        <v>5.5481322256434089E-2</v>
      </c>
      <c r="J58" s="11">
        <f t="shared" si="5"/>
        <v>33.510048680628273</v>
      </c>
    </row>
    <row r="59" spans="1:10" x14ac:dyDescent="0.2">
      <c r="A59" s="13" t="s">
        <v>133</v>
      </c>
      <c r="B59" s="13" t="s">
        <v>202</v>
      </c>
      <c r="C59" s="13" t="s">
        <v>4</v>
      </c>
      <c r="D59" s="13" t="s">
        <v>134</v>
      </c>
      <c r="E59" s="19">
        <v>2903000000</v>
      </c>
      <c r="F59" s="14">
        <v>4360000000</v>
      </c>
      <c r="G59" s="14">
        <v>6290147328</v>
      </c>
      <c r="H59" s="2">
        <f t="shared" si="3"/>
        <v>1.4426943412844038</v>
      </c>
      <c r="I59" s="10">
        <f t="shared" si="4"/>
        <v>0.66582568807339448</v>
      </c>
      <c r="J59" s="11">
        <f t="shared" si="5"/>
        <v>2.1667748287977955</v>
      </c>
    </row>
    <row r="60" spans="1:10" x14ac:dyDescent="0.2">
      <c r="A60" s="13" t="s">
        <v>135</v>
      </c>
      <c r="B60" s="7" t="s">
        <v>194</v>
      </c>
      <c r="C60" s="13" t="s">
        <v>4</v>
      </c>
      <c r="D60" s="13" t="s">
        <v>136</v>
      </c>
      <c r="E60" s="19">
        <v>906093000</v>
      </c>
      <c r="F60" s="14">
        <v>1185646000</v>
      </c>
      <c r="G60" s="14">
        <v>5620697600</v>
      </c>
      <c r="H60" s="2">
        <f t="shared" si="3"/>
        <v>4.7406203875355715</v>
      </c>
      <c r="I60" s="10">
        <f t="shared" si="4"/>
        <v>0.76421883091580456</v>
      </c>
      <c r="J60" s="11">
        <f t="shared" si="5"/>
        <v>6.2032237308973803</v>
      </c>
    </row>
    <row r="61" spans="1:10" x14ac:dyDescent="0.2">
      <c r="A61" s="13" t="s">
        <v>137</v>
      </c>
      <c r="B61" s="13" t="s">
        <v>206</v>
      </c>
      <c r="C61" s="13" t="s">
        <v>4</v>
      </c>
      <c r="D61" s="13" t="s">
        <v>138</v>
      </c>
      <c r="E61" s="19">
        <v>291964000</v>
      </c>
      <c r="F61" s="14">
        <v>4552872000</v>
      </c>
      <c r="G61" s="14">
        <v>5532770304</v>
      </c>
      <c r="H61" s="2">
        <f t="shared" si="3"/>
        <v>1.2152264118121485</v>
      </c>
      <c r="I61" s="10">
        <f t="shared" si="4"/>
        <v>6.4127434287632068E-2</v>
      </c>
      <c r="J61" s="11">
        <f t="shared" si="5"/>
        <v>18.950179830390049</v>
      </c>
    </row>
    <row r="62" spans="1:10" x14ac:dyDescent="0.2">
      <c r="A62" s="13" t="s">
        <v>139</v>
      </c>
      <c r="B62" s="13" t="s">
        <v>194</v>
      </c>
      <c r="C62" s="13" t="s">
        <v>4</v>
      </c>
      <c r="D62" s="13" t="s">
        <v>140</v>
      </c>
      <c r="E62" s="19">
        <v>868531000</v>
      </c>
      <c r="F62" s="14">
        <v>1280120000</v>
      </c>
      <c r="G62" s="14">
        <v>5284219904</v>
      </c>
      <c r="H62" s="2">
        <f t="shared" si="3"/>
        <v>4.1279098084554571</v>
      </c>
      <c r="I62" s="10">
        <f t="shared" si="4"/>
        <v>0.67847623660281853</v>
      </c>
      <c r="J62" s="11">
        <f t="shared" si="5"/>
        <v>6.0840890008531643</v>
      </c>
    </row>
    <row r="63" spans="1:10" x14ac:dyDescent="0.2">
      <c r="A63" s="13" t="s">
        <v>141</v>
      </c>
      <c r="B63" s="13" t="s">
        <v>208</v>
      </c>
      <c r="C63" s="13" t="s">
        <v>4</v>
      </c>
      <c r="D63" s="13" t="s">
        <v>142</v>
      </c>
      <c r="E63" s="19">
        <v>345900000</v>
      </c>
      <c r="F63" s="14">
        <v>6111000000</v>
      </c>
      <c r="G63" s="14">
        <v>5261176832</v>
      </c>
      <c r="H63" s="2">
        <f t="shared" si="3"/>
        <v>0.8609354986090656</v>
      </c>
      <c r="I63" s="10">
        <f t="shared" si="4"/>
        <v>5.6602847324496809E-2</v>
      </c>
      <c r="J63" s="11">
        <f t="shared" si="5"/>
        <v>15.210109372651056</v>
      </c>
    </row>
    <row r="64" spans="1:10" x14ac:dyDescent="0.2">
      <c r="A64" s="13" t="s">
        <v>143</v>
      </c>
      <c r="B64" s="13" t="s">
        <v>208</v>
      </c>
      <c r="C64" s="13" t="s">
        <v>40</v>
      </c>
      <c r="D64" s="13" t="s">
        <v>144</v>
      </c>
      <c r="E64" s="19">
        <v>92800000</v>
      </c>
      <c r="F64" s="14">
        <v>3052800000</v>
      </c>
      <c r="G64" s="14">
        <v>5260784209</v>
      </c>
      <c r="H64" s="2">
        <f t="shared" si="3"/>
        <v>1.7232652676231657</v>
      </c>
      <c r="I64" s="10">
        <f t="shared" si="4"/>
        <v>3.0398322851153039E-2</v>
      </c>
      <c r="J64" s="11">
        <f t="shared" si="5"/>
        <v>56.689485010775861</v>
      </c>
    </row>
    <row r="65" spans="1:10" x14ac:dyDescent="0.2">
      <c r="A65" s="13" t="s">
        <v>145</v>
      </c>
      <c r="B65" s="13" t="s">
        <v>195</v>
      </c>
      <c r="C65" s="13" t="s">
        <v>122</v>
      </c>
      <c r="D65" s="13" t="s">
        <v>146</v>
      </c>
      <c r="E65" s="19">
        <v>954462000</v>
      </c>
      <c r="F65" s="14">
        <v>2314687823</v>
      </c>
      <c r="G65" s="14">
        <v>5087649362</v>
      </c>
      <c r="H65" s="2">
        <f t="shared" si="3"/>
        <v>2.1979851068668279</v>
      </c>
      <c r="I65" s="10">
        <f t="shared" si="4"/>
        <v>0.41235020572361647</v>
      </c>
      <c r="J65" s="11">
        <f t="shared" si="5"/>
        <v>5.3303844071319757</v>
      </c>
    </row>
    <row r="66" spans="1:10" x14ac:dyDescent="0.2">
      <c r="A66" s="13" t="s">
        <v>147</v>
      </c>
      <c r="B66" s="13" t="s">
        <v>202</v>
      </c>
      <c r="C66" s="13" t="s">
        <v>4</v>
      </c>
      <c r="D66" s="13" t="s">
        <v>148</v>
      </c>
      <c r="E66" s="19">
        <v>2376000000</v>
      </c>
      <c r="F66" s="14">
        <v>13657000000</v>
      </c>
      <c r="G66" s="14">
        <v>5012301312</v>
      </c>
      <c r="H66" s="2">
        <f t="shared" ref="H66:H86" si="6">+G66/F66</f>
        <v>0.3670133493446584</v>
      </c>
      <c r="I66" s="10">
        <f t="shared" ref="I66:I86" si="7">+E66/F66</f>
        <v>0.17397671523760708</v>
      </c>
      <c r="J66" s="11">
        <f t="shared" ref="J66:J86" si="8">+G66/E66</f>
        <v>2.1095544242424245</v>
      </c>
    </row>
    <row r="67" spans="1:10" x14ac:dyDescent="0.2">
      <c r="A67" s="13" t="s">
        <v>149</v>
      </c>
      <c r="B67" s="13" t="s">
        <v>195</v>
      </c>
      <c r="C67" s="13" t="s">
        <v>86</v>
      </c>
      <c r="D67" s="13" t="s">
        <v>150</v>
      </c>
      <c r="E67" s="19">
        <v>206612000</v>
      </c>
      <c r="F67" s="14">
        <v>1593727498</v>
      </c>
      <c r="G67" s="14">
        <v>4903612746</v>
      </c>
      <c r="H67" s="2">
        <f t="shared" si="6"/>
        <v>3.0768200662620431</v>
      </c>
      <c r="I67" s="10">
        <f t="shared" si="7"/>
        <v>0.12964073234557444</v>
      </c>
      <c r="J67" s="11">
        <f t="shared" si="8"/>
        <v>23.733436325092445</v>
      </c>
    </row>
    <row r="68" spans="1:10" x14ac:dyDescent="0.2">
      <c r="A68" s="13" t="s">
        <v>151</v>
      </c>
      <c r="B68" s="7" t="s">
        <v>196</v>
      </c>
      <c r="C68" s="13" t="s">
        <v>40</v>
      </c>
      <c r="D68" s="13" t="s">
        <v>152</v>
      </c>
      <c r="E68" s="19">
        <v>707000000</v>
      </c>
      <c r="F68" s="14">
        <v>1089000000</v>
      </c>
      <c r="G68" s="14">
        <v>4887547904</v>
      </c>
      <c r="H68" s="2">
        <f t="shared" si="6"/>
        <v>4.488106431588613</v>
      </c>
      <c r="I68" s="10">
        <f t="shared" si="7"/>
        <v>0.64921946740128555</v>
      </c>
      <c r="J68" s="11">
        <f t="shared" si="8"/>
        <v>6.9130804865629418</v>
      </c>
    </row>
    <row r="69" spans="1:10" x14ac:dyDescent="0.2">
      <c r="A69" s="13" t="s">
        <v>153</v>
      </c>
      <c r="B69" s="13" t="s">
        <v>206</v>
      </c>
      <c r="C69" s="13" t="s">
        <v>40</v>
      </c>
      <c r="D69" s="13" t="s">
        <v>154</v>
      </c>
      <c r="E69" s="19">
        <v>610300000</v>
      </c>
      <c r="F69" s="14">
        <v>2299100000</v>
      </c>
      <c r="G69" s="14">
        <v>4431541248</v>
      </c>
      <c r="H69" s="2">
        <f t="shared" si="6"/>
        <v>1.9275113079030926</v>
      </c>
      <c r="I69" s="10">
        <f t="shared" si="7"/>
        <v>0.26545169849071376</v>
      </c>
      <c r="J69" s="11">
        <f t="shared" si="8"/>
        <v>7.2612506111748321</v>
      </c>
    </row>
    <row r="70" spans="1:10" x14ac:dyDescent="0.2">
      <c r="A70" s="13" t="s">
        <v>155</v>
      </c>
      <c r="B70" s="7" t="s">
        <v>201</v>
      </c>
      <c r="C70" s="13" t="s">
        <v>40</v>
      </c>
      <c r="D70" s="13" t="s">
        <v>156</v>
      </c>
      <c r="E70" s="19">
        <v>642000000</v>
      </c>
      <c r="F70" s="14">
        <v>846000000</v>
      </c>
      <c r="G70" s="14">
        <v>4220322304</v>
      </c>
      <c r="H70" s="2">
        <f t="shared" si="6"/>
        <v>4.9885606430260045</v>
      </c>
      <c r="I70" s="10">
        <f t="shared" si="7"/>
        <v>0.75886524822695034</v>
      </c>
      <c r="J70" s="11">
        <f t="shared" si="8"/>
        <v>6.5737107538940807</v>
      </c>
    </row>
    <row r="71" spans="1:10" x14ac:dyDescent="0.2">
      <c r="A71" s="13" t="s">
        <v>157</v>
      </c>
      <c r="B71" s="13" t="s">
        <v>203</v>
      </c>
      <c r="C71" s="13" t="s">
        <v>4</v>
      </c>
      <c r="D71" s="13" t="s">
        <v>158</v>
      </c>
      <c r="E71" s="19">
        <v>98656000</v>
      </c>
      <c r="F71" s="14">
        <v>1111281000</v>
      </c>
      <c r="G71" s="14">
        <v>3779971072</v>
      </c>
      <c r="H71" s="2">
        <f t="shared" si="6"/>
        <v>3.4014538825013654</v>
      </c>
      <c r="I71" s="10">
        <f t="shared" si="7"/>
        <v>8.8776826023301031E-2</v>
      </c>
      <c r="J71" s="11">
        <f t="shared" si="8"/>
        <v>38.314659746999673</v>
      </c>
    </row>
    <row r="72" spans="1:10" x14ac:dyDescent="0.2">
      <c r="A72" s="13" t="s">
        <v>159</v>
      </c>
      <c r="B72" s="13" t="s">
        <v>202</v>
      </c>
      <c r="C72" s="13" t="s">
        <v>30</v>
      </c>
      <c r="D72" s="13" t="s">
        <v>160</v>
      </c>
      <c r="E72" s="19">
        <v>1231160000</v>
      </c>
      <c r="F72" s="14">
        <v>2514765456</v>
      </c>
      <c r="G72" s="14">
        <v>3311901928</v>
      </c>
      <c r="H72" s="2">
        <f t="shared" si="6"/>
        <v>1.3169824327346733</v>
      </c>
      <c r="I72" s="10">
        <f t="shared" si="7"/>
        <v>0.48957249554329807</v>
      </c>
      <c r="J72" s="11">
        <f t="shared" si="8"/>
        <v>2.690066220474999</v>
      </c>
    </row>
    <row r="73" spans="1:10" x14ac:dyDescent="0.2">
      <c r="A73" s="13" t="s">
        <v>161</v>
      </c>
      <c r="B73" s="8" t="s">
        <v>194</v>
      </c>
      <c r="C73" s="13" t="s">
        <v>4</v>
      </c>
      <c r="D73" s="13" t="s">
        <v>162</v>
      </c>
      <c r="E73" s="19">
        <v>484535000</v>
      </c>
      <c r="F73" s="14">
        <v>617914000</v>
      </c>
      <c r="G73" s="14">
        <v>3272157952</v>
      </c>
      <c r="H73" s="2">
        <f t="shared" si="6"/>
        <v>5.2954908806079812</v>
      </c>
      <c r="I73" s="10">
        <f t="shared" si="7"/>
        <v>0.78414633751622398</v>
      </c>
      <c r="J73" s="11">
        <f t="shared" si="8"/>
        <v>6.7531921367909442</v>
      </c>
    </row>
    <row r="74" spans="1:10" x14ac:dyDescent="0.2">
      <c r="A74" s="13" t="s">
        <v>163</v>
      </c>
      <c r="B74" s="13" t="s">
        <v>195</v>
      </c>
      <c r="C74" s="13" t="s">
        <v>86</v>
      </c>
      <c r="D74" s="13" t="s">
        <v>164</v>
      </c>
      <c r="E74" s="19">
        <v>125664000</v>
      </c>
      <c r="F74" s="14">
        <v>2071414759</v>
      </c>
      <c r="G74" s="14">
        <v>2830292315</v>
      </c>
      <c r="H74" s="2">
        <f t="shared" si="6"/>
        <v>1.3663571251014728</v>
      </c>
      <c r="I74" s="10">
        <f t="shared" si="7"/>
        <v>6.0665783833975279E-2</v>
      </c>
      <c r="J74" s="11">
        <f t="shared" si="8"/>
        <v>22.52269794849758</v>
      </c>
    </row>
    <row r="75" spans="1:10" x14ac:dyDescent="0.2">
      <c r="A75" s="13" t="s">
        <v>165</v>
      </c>
      <c r="B75" s="7" t="s">
        <v>193</v>
      </c>
      <c r="C75" s="13" t="s">
        <v>4</v>
      </c>
      <c r="D75" s="13" t="s">
        <v>166</v>
      </c>
      <c r="E75" s="19">
        <v>125725000</v>
      </c>
      <c r="F75" s="14">
        <v>445933000</v>
      </c>
      <c r="G75" s="14">
        <v>2485579776</v>
      </c>
      <c r="H75" s="2">
        <f t="shared" si="6"/>
        <v>5.5738861577860348</v>
      </c>
      <c r="I75" s="10">
        <f t="shared" si="7"/>
        <v>0.28193697259453776</v>
      </c>
      <c r="J75" s="11">
        <f t="shared" si="8"/>
        <v>19.769972368264067</v>
      </c>
    </row>
    <row r="76" spans="1:10" x14ac:dyDescent="0.2">
      <c r="A76" s="13" t="s">
        <v>167</v>
      </c>
      <c r="B76" s="13" t="s">
        <v>202</v>
      </c>
      <c r="C76" s="13" t="s">
        <v>4</v>
      </c>
      <c r="D76" s="13" t="s">
        <v>168</v>
      </c>
      <c r="E76" s="19">
        <v>207668000</v>
      </c>
      <c r="F76" s="14">
        <v>748302000</v>
      </c>
      <c r="G76" s="14">
        <v>1817937280</v>
      </c>
      <c r="H76" s="2">
        <f t="shared" si="6"/>
        <v>2.4294165724533676</v>
      </c>
      <c r="I76" s="10">
        <f t="shared" si="7"/>
        <v>0.27751896961387246</v>
      </c>
      <c r="J76" s="11">
        <f t="shared" si="8"/>
        <v>8.7540558969123801</v>
      </c>
    </row>
    <row r="77" spans="1:10" x14ac:dyDescent="0.2">
      <c r="A77" s="13" t="s">
        <v>169</v>
      </c>
      <c r="B77" s="13" t="s">
        <v>198</v>
      </c>
      <c r="C77" s="13" t="s">
        <v>113</v>
      </c>
      <c r="D77" s="13" t="s">
        <v>170</v>
      </c>
      <c r="E77" s="19">
        <v>178893000</v>
      </c>
      <c r="F77" s="14">
        <v>959157698</v>
      </c>
      <c r="G77" s="14">
        <v>1709186641</v>
      </c>
      <c r="H77" s="2">
        <f t="shared" si="6"/>
        <v>1.781966244512172</v>
      </c>
      <c r="I77" s="10">
        <f t="shared" si="7"/>
        <v>0.18651051894075504</v>
      </c>
      <c r="J77" s="11">
        <f t="shared" si="8"/>
        <v>9.554239914362217</v>
      </c>
    </row>
    <row r="78" spans="1:10" x14ac:dyDescent="0.2">
      <c r="A78" s="13" t="s">
        <v>171</v>
      </c>
      <c r="B78" s="13" t="s">
        <v>208</v>
      </c>
      <c r="C78" s="13" t="s">
        <v>4</v>
      </c>
      <c r="D78" s="13" t="s">
        <v>172</v>
      </c>
      <c r="E78" s="19">
        <v>163278000</v>
      </c>
      <c r="F78" s="14">
        <v>1029354000</v>
      </c>
      <c r="G78" s="14">
        <v>1558936448</v>
      </c>
      <c r="H78" s="2">
        <f t="shared" si="6"/>
        <v>1.514480390613919</v>
      </c>
      <c r="I78" s="10">
        <f t="shared" si="7"/>
        <v>0.15862181523557492</v>
      </c>
      <c r="J78" s="11">
        <f t="shared" si="8"/>
        <v>9.5477434069501097</v>
      </c>
    </row>
    <row r="79" spans="1:10" x14ac:dyDescent="0.2">
      <c r="A79" s="13" t="s">
        <v>173</v>
      </c>
      <c r="B79" s="13" t="s">
        <v>195</v>
      </c>
      <c r="C79" s="13" t="s">
        <v>4</v>
      </c>
      <c r="D79" s="13" t="s">
        <v>174</v>
      </c>
      <c r="E79" s="19">
        <v>65102000</v>
      </c>
      <c r="F79" s="14">
        <v>1018449000</v>
      </c>
      <c r="G79" s="14">
        <v>1226616064</v>
      </c>
      <c r="H79" s="2">
        <f t="shared" si="6"/>
        <v>1.2043961592578518</v>
      </c>
      <c r="I79" s="10">
        <f t="shared" si="7"/>
        <v>6.3922690286897038E-2</v>
      </c>
      <c r="J79" s="11">
        <f t="shared" si="8"/>
        <v>18.841449786488894</v>
      </c>
    </row>
    <row r="80" spans="1:10" x14ac:dyDescent="0.2">
      <c r="A80" s="13" t="s">
        <v>175</v>
      </c>
      <c r="B80" s="13" t="s">
        <v>208</v>
      </c>
      <c r="C80" s="13" t="s">
        <v>4</v>
      </c>
      <c r="D80" s="13" t="s">
        <v>176</v>
      </c>
      <c r="E80" s="19">
        <v>31730000</v>
      </c>
      <c r="F80" s="14">
        <v>314056000</v>
      </c>
      <c r="G80" s="14">
        <v>935348032</v>
      </c>
      <c r="H80" s="2">
        <f t="shared" si="6"/>
        <v>2.9782842295641543</v>
      </c>
      <c r="I80" s="10">
        <f t="shared" si="7"/>
        <v>0.10103293680108007</v>
      </c>
      <c r="J80" s="11">
        <f t="shared" si="8"/>
        <v>29.478349574535141</v>
      </c>
    </row>
    <row r="81" spans="1:10" x14ac:dyDescent="0.2">
      <c r="A81" s="13" t="s">
        <v>177</v>
      </c>
      <c r="B81" s="13" t="s">
        <v>194</v>
      </c>
      <c r="C81" s="13" t="s">
        <v>77</v>
      </c>
      <c r="D81" s="13" t="s">
        <v>178</v>
      </c>
      <c r="E81" s="19">
        <v>269037000</v>
      </c>
      <c r="F81" s="14">
        <v>392659128</v>
      </c>
      <c r="G81" s="14">
        <v>751343563</v>
      </c>
      <c r="H81" s="2">
        <f t="shared" si="6"/>
        <v>1.9134753515777176</v>
      </c>
      <c r="I81" s="10">
        <f t="shared" si="7"/>
        <v>0.68516680452669876</v>
      </c>
      <c r="J81" s="11">
        <f t="shared" si="8"/>
        <v>2.7927146191787746</v>
      </c>
    </row>
    <row r="82" spans="1:10" x14ac:dyDescent="0.2">
      <c r="A82" s="13" t="s">
        <v>179</v>
      </c>
      <c r="B82" s="13" t="s">
        <v>202</v>
      </c>
      <c r="C82" s="13" t="s">
        <v>77</v>
      </c>
      <c r="D82" s="13" t="s">
        <v>180</v>
      </c>
      <c r="E82" s="19">
        <v>132923000</v>
      </c>
      <c r="F82" s="14">
        <v>158186665</v>
      </c>
      <c r="G82" s="14">
        <v>580764669</v>
      </c>
      <c r="H82" s="2">
        <f t="shared" si="6"/>
        <v>3.6713882867433862</v>
      </c>
      <c r="I82" s="10">
        <f t="shared" si="7"/>
        <v>0.84029206886686691</v>
      </c>
      <c r="J82" s="11">
        <f t="shared" si="8"/>
        <v>4.369181172558549</v>
      </c>
    </row>
    <row r="83" spans="1:10" x14ac:dyDescent="0.2">
      <c r="A83" s="13" t="s">
        <v>181</v>
      </c>
      <c r="B83" s="13" t="s">
        <v>204</v>
      </c>
      <c r="C83" s="13" t="s">
        <v>4</v>
      </c>
      <c r="D83" s="13" t="s">
        <v>182</v>
      </c>
      <c r="E83" s="19">
        <v>104745000</v>
      </c>
      <c r="F83" s="14">
        <v>258788000</v>
      </c>
      <c r="G83" s="14">
        <v>527675776</v>
      </c>
      <c r="H83" s="2">
        <f t="shared" si="6"/>
        <v>2.0390272191909982</v>
      </c>
      <c r="I83" s="10">
        <f t="shared" si="7"/>
        <v>0.40475215234091227</v>
      </c>
      <c r="J83" s="11">
        <f t="shared" si="8"/>
        <v>5.0377180390472098</v>
      </c>
    </row>
    <row r="84" spans="1:10" x14ac:dyDescent="0.2">
      <c r="A84" s="13" t="s">
        <v>183</v>
      </c>
      <c r="B84" s="13" t="s">
        <v>209</v>
      </c>
      <c r="C84" s="13" t="s">
        <v>4</v>
      </c>
      <c r="D84" s="13" t="s">
        <v>184</v>
      </c>
      <c r="E84" s="19">
        <v>26975000</v>
      </c>
      <c r="F84" s="14">
        <v>178822000</v>
      </c>
      <c r="G84" s="14">
        <v>409252800</v>
      </c>
      <c r="H84" s="2">
        <f t="shared" si="6"/>
        <v>2.2886043104316025</v>
      </c>
      <c r="I84" s="10">
        <f t="shared" si="7"/>
        <v>0.15084832962387179</v>
      </c>
      <c r="J84" s="11">
        <f t="shared" si="8"/>
        <v>15.171558850787767</v>
      </c>
    </row>
    <row r="85" spans="1:10" x14ac:dyDescent="0.2">
      <c r="A85" s="13" t="s">
        <v>185</v>
      </c>
      <c r="B85" s="7" t="s">
        <v>201</v>
      </c>
      <c r="C85" s="13" t="s">
        <v>4</v>
      </c>
      <c r="D85" s="13" t="s">
        <v>186</v>
      </c>
      <c r="E85" s="19">
        <v>663000000</v>
      </c>
      <c r="F85" s="14">
        <v>48000000</v>
      </c>
      <c r="G85" s="14">
        <v>183191232</v>
      </c>
      <c r="H85" s="2">
        <f t="shared" si="6"/>
        <v>3.816484</v>
      </c>
      <c r="I85" s="10">
        <f t="shared" si="7"/>
        <v>13.8125</v>
      </c>
      <c r="J85" s="11">
        <f t="shared" si="8"/>
        <v>0.27630653393665161</v>
      </c>
    </row>
    <row r="86" spans="1:10" x14ac:dyDescent="0.2">
      <c r="A86" s="13" t="s">
        <v>187</v>
      </c>
      <c r="B86" s="13" t="s">
        <v>198</v>
      </c>
      <c r="C86" s="13" t="s">
        <v>23</v>
      </c>
      <c r="D86" s="13" t="s">
        <v>188</v>
      </c>
      <c r="E86" s="19">
        <v>337092</v>
      </c>
      <c r="F86" s="14">
        <v>1825947</v>
      </c>
      <c r="G86" s="14">
        <v>6084926</v>
      </c>
      <c r="H86" s="2">
        <f t="shared" si="6"/>
        <v>3.3324767914950435</v>
      </c>
      <c r="I86" s="10">
        <f t="shared" si="7"/>
        <v>0.18461214920257818</v>
      </c>
      <c r="J86" s="11">
        <f t="shared" si="8"/>
        <v>18.051232304534075</v>
      </c>
    </row>
    <row r="87" spans="1:10" x14ac:dyDescent="0.2">
      <c r="A87" s="13"/>
      <c r="B87" s="13"/>
      <c r="C87" s="13"/>
      <c r="D87" s="13"/>
      <c r="E87" s="19"/>
      <c r="F87" s="14"/>
      <c r="G87" s="14"/>
      <c r="H87" s="2"/>
      <c r="I87" s="10"/>
      <c r="J87" s="11"/>
    </row>
    <row r="88" spans="1:10" x14ac:dyDescent="0.2">
      <c r="A88" s="13"/>
      <c r="B88" s="13"/>
      <c r="C88" s="22" t="s">
        <v>212</v>
      </c>
      <c r="D88" s="22"/>
      <c r="E88" s="23">
        <f>SUBTOTAL(9,E2:E86)</f>
        <v>316149210092</v>
      </c>
      <c r="F88" s="23">
        <f>SUBTOTAL(9,F2:F86)</f>
        <v>1981250646610</v>
      </c>
      <c r="G88" s="23">
        <f>SUBTOTAL(9,G2:G86)</f>
        <v>2817396336369</v>
      </c>
      <c r="H88" s="24">
        <f t="shared" ref="H88" si="9">+G88/F88</f>
        <v>1.4220292324899322</v>
      </c>
      <c r="I88" s="25">
        <f t="shared" ref="I88" si="10">+E88/F88</f>
        <v>0.15957052714806383</v>
      </c>
      <c r="J88" s="26">
        <f t="shared" ref="J88" si="11">+G88/E88</f>
        <v>8.9116032760263177</v>
      </c>
    </row>
    <row r="89" spans="1:10" x14ac:dyDescent="0.2">
      <c r="A89" s="13"/>
      <c r="B89" s="13"/>
      <c r="C89" s="4" t="s">
        <v>213</v>
      </c>
      <c r="D89" s="4"/>
      <c r="E89" s="21">
        <f>SUM(E2:E88)</f>
        <v>632298420184</v>
      </c>
      <c r="F89" s="21">
        <f t="shared" ref="F89:G89" si="12">SUM(F2:F88)</f>
        <v>3962501293220</v>
      </c>
      <c r="G89" s="21">
        <f t="shared" si="12"/>
        <v>5634792672738</v>
      </c>
      <c r="H89" s="3">
        <f>+G89/F89</f>
        <v>1.4220292324899322</v>
      </c>
      <c r="I89" s="16">
        <f>+E89/F89</f>
        <v>0.15957052714806383</v>
      </c>
      <c r="J89" s="17">
        <f>+G89/E89</f>
        <v>8.9116032760263177</v>
      </c>
    </row>
    <row r="90" spans="1:10" x14ac:dyDescent="0.2">
      <c r="A90" s="13"/>
      <c r="B90" s="13"/>
      <c r="C90" s="27" t="s">
        <v>214</v>
      </c>
      <c r="D90" s="27"/>
      <c r="E90" s="29">
        <f>+E88/E89</f>
        <v>0.5</v>
      </c>
      <c r="F90" s="29">
        <f t="shared" ref="F90:G90" si="13">+F88/F89</f>
        <v>0.5</v>
      </c>
      <c r="G90" s="29">
        <f t="shared" si="13"/>
        <v>0.5</v>
      </c>
      <c r="H90" s="28">
        <f>+H88-H89</f>
        <v>0</v>
      </c>
      <c r="I90" s="30">
        <f t="shared" ref="I90:J90" si="14">+I88-I89</f>
        <v>0</v>
      </c>
      <c r="J90" s="28">
        <f t="shared" si="14"/>
        <v>0</v>
      </c>
    </row>
    <row r="91" spans="1:10" x14ac:dyDescent="0.2">
      <c r="A91" s="13"/>
      <c r="B91" s="13"/>
      <c r="C91" s="13"/>
      <c r="D91" s="13"/>
      <c r="E91" s="19"/>
      <c r="F91" s="14"/>
      <c r="G91" s="14"/>
      <c r="H91" s="2"/>
      <c r="I91" s="10"/>
      <c r="J91" s="11"/>
    </row>
    <row r="92" spans="1:10" x14ac:dyDescent="0.2">
      <c r="E92" s="20"/>
      <c r="F92" s="15"/>
      <c r="G92" s="15"/>
    </row>
    <row r="94" spans="1:10" x14ac:dyDescent="0.2">
      <c r="E94" s="20"/>
      <c r="F94" s="15"/>
      <c r="G94" s="15"/>
    </row>
    <row r="95" spans="1:10" x14ac:dyDescent="0.2">
      <c r="E95" s="20"/>
      <c r="F95" s="15"/>
      <c r="G95" s="15"/>
    </row>
    <row r="96" spans="1:10" x14ac:dyDescent="0.2">
      <c r="E96" s="20"/>
      <c r="F96" s="15"/>
      <c r="G96" s="15"/>
    </row>
    <row r="97" spans="5:7" x14ac:dyDescent="0.2">
      <c r="E97" s="20"/>
      <c r="F97" s="15"/>
      <c r="G97" s="15"/>
    </row>
    <row r="98" spans="5:7" x14ac:dyDescent="0.2">
      <c r="E98" s="20"/>
      <c r="F98" s="15"/>
      <c r="G98" s="15"/>
    </row>
    <row r="99" spans="5:7" x14ac:dyDescent="0.2">
      <c r="E99" s="20"/>
      <c r="F99" s="15"/>
      <c r="G99" s="15"/>
    </row>
    <row r="100" spans="5:7" x14ac:dyDescent="0.2">
      <c r="E100" s="20"/>
      <c r="F100" s="15"/>
      <c r="G100" s="15"/>
    </row>
    <row r="101" spans="5:7" x14ac:dyDescent="0.2">
      <c r="E101" s="20"/>
      <c r="F101" s="15"/>
      <c r="G101" s="15"/>
    </row>
    <row r="102" spans="5:7" x14ac:dyDescent="0.2">
      <c r="E102" s="20"/>
      <c r="F102" s="15"/>
      <c r="G102" s="15"/>
    </row>
    <row r="103" spans="5:7" x14ac:dyDescent="0.2">
      <c r="E103" s="20"/>
      <c r="F103" s="15"/>
      <c r="G103" s="15"/>
    </row>
    <row r="104" spans="5:7" x14ac:dyDescent="0.2">
      <c r="E104" s="20"/>
      <c r="F104" s="15"/>
      <c r="G104" s="15"/>
    </row>
    <row r="105" spans="5:7" x14ac:dyDescent="0.2">
      <c r="E105" s="20"/>
      <c r="F105" s="15"/>
      <c r="G105" s="15"/>
    </row>
    <row r="106" spans="5:7" x14ac:dyDescent="0.2">
      <c r="E106" s="20"/>
      <c r="F106" s="15"/>
      <c r="G106" s="15"/>
    </row>
    <row r="107" spans="5:7" x14ac:dyDescent="0.2">
      <c r="E107" s="20"/>
      <c r="F107" s="15"/>
      <c r="G107" s="15"/>
    </row>
    <row r="108" spans="5:7" x14ac:dyDescent="0.2">
      <c r="E108" s="20"/>
      <c r="F108" s="15"/>
      <c r="G108" s="15"/>
    </row>
    <row r="109" spans="5:7" x14ac:dyDescent="0.2">
      <c r="E109" s="20"/>
      <c r="F109" s="15"/>
      <c r="G109" s="15"/>
    </row>
    <row r="110" spans="5:7" x14ac:dyDescent="0.2">
      <c r="E110" s="20"/>
      <c r="F110" s="15"/>
      <c r="G110" s="15"/>
    </row>
    <row r="111" spans="5:7" x14ac:dyDescent="0.2">
      <c r="E111" s="20"/>
      <c r="F111" s="15"/>
      <c r="G111" s="15"/>
    </row>
    <row r="112" spans="5:7" x14ac:dyDescent="0.2">
      <c r="E112" s="20"/>
      <c r="F112" s="15"/>
      <c r="G112" s="15"/>
    </row>
    <row r="113" spans="5:7" x14ac:dyDescent="0.2">
      <c r="E113" s="20"/>
      <c r="F113" s="15"/>
      <c r="G113" s="15"/>
    </row>
    <row r="114" spans="5:7" x14ac:dyDescent="0.2">
      <c r="E114" s="20"/>
      <c r="F114" s="15"/>
      <c r="G114" s="15"/>
    </row>
    <row r="115" spans="5:7" x14ac:dyDescent="0.2">
      <c r="E115" s="20"/>
      <c r="F115" s="15"/>
      <c r="G115" s="15"/>
    </row>
    <row r="116" spans="5:7" x14ac:dyDescent="0.2">
      <c r="E116" s="20"/>
      <c r="F116" s="15"/>
      <c r="G116" s="15"/>
    </row>
    <row r="117" spans="5:7" x14ac:dyDescent="0.2">
      <c r="E117" s="20"/>
      <c r="F117" s="15"/>
      <c r="G117" s="15"/>
    </row>
    <row r="118" spans="5:7" x14ac:dyDescent="0.2">
      <c r="E118" s="20"/>
      <c r="F118" s="15"/>
      <c r="G118" s="15"/>
    </row>
    <row r="119" spans="5:7" x14ac:dyDescent="0.2">
      <c r="E119" s="20"/>
      <c r="F119" s="15"/>
      <c r="G119" s="15"/>
    </row>
    <row r="120" spans="5:7" x14ac:dyDescent="0.2">
      <c r="E120" s="20"/>
      <c r="F120" s="15"/>
      <c r="G120" s="15"/>
    </row>
    <row r="121" spans="5:7" x14ac:dyDescent="0.2">
      <c r="E121" s="20"/>
      <c r="F121" s="15"/>
      <c r="G121" s="15"/>
    </row>
    <row r="122" spans="5:7" x14ac:dyDescent="0.2">
      <c r="E122" s="20"/>
      <c r="F122" s="15"/>
      <c r="G122" s="15"/>
    </row>
    <row r="123" spans="5:7" x14ac:dyDescent="0.2">
      <c r="E123" s="20"/>
      <c r="F123" s="15"/>
      <c r="G123" s="15"/>
    </row>
    <row r="124" spans="5:7" x14ac:dyDescent="0.2">
      <c r="E124" s="20"/>
      <c r="F124" s="15"/>
      <c r="G124" s="15"/>
    </row>
    <row r="125" spans="5:7" x14ac:dyDescent="0.2">
      <c r="E125" s="20"/>
      <c r="F125" s="15"/>
      <c r="G125" s="15"/>
    </row>
    <row r="126" spans="5:7" x14ac:dyDescent="0.2">
      <c r="E126" s="20"/>
      <c r="F126" s="15"/>
      <c r="G126" s="15"/>
    </row>
    <row r="127" spans="5:7" x14ac:dyDescent="0.2">
      <c r="E127" s="20"/>
      <c r="F127" s="15"/>
      <c r="G127" s="15"/>
    </row>
    <row r="128" spans="5:7" x14ac:dyDescent="0.2">
      <c r="E128" s="20"/>
      <c r="F128" s="15"/>
      <c r="G128" s="15"/>
    </row>
    <row r="129" spans="5:7" x14ac:dyDescent="0.2">
      <c r="E129" s="20"/>
      <c r="F129" s="15"/>
      <c r="G129" s="15"/>
    </row>
  </sheetData>
  <autoFilter ref="A1:J86" xr:uid="{103FD539-FEDF-DE4A-AEE0-4FB837779895}"/>
  <sortState xmlns:xlrd2="http://schemas.microsoft.com/office/spreadsheetml/2017/richdata2" ref="A2:L86">
    <sortCondition descending="1" ref="G2:G86"/>
  </sortState>
  <pageMargins left="0.7" right="0.7" top="0.78740157499999996" bottom="0.78740157499999996" header="0.3" footer="0.3"/>
  <pageSetup paperSize="9" orientation="portrait" horizontalDpi="0" verticalDpi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ae556b45-900b-48ec-8629-883d092cc0db">
      <Terms xmlns="http://schemas.microsoft.com/office/infopath/2007/PartnerControls"/>
    </lcf76f155ced4ddcb4097134ff3c332f>
    <_ip_UnifiedCompliancePolicyProperties xmlns="http://schemas.microsoft.com/sharepoint/v3" xsi:nil="true"/>
    <TaxCatchAll xmlns="d88b1a34-d16a-4dde-82cd-a89ceaa9aa28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FDA4345E8E26041AC34AE479A859E75" ma:contentTypeVersion="20" ma:contentTypeDescription="Ein neues Dokument erstellen." ma:contentTypeScope="" ma:versionID="d0cc325a98dc4ba8c5ae12ffce14c81e">
  <xsd:schema xmlns:xsd="http://www.w3.org/2001/XMLSchema" xmlns:xs="http://www.w3.org/2001/XMLSchema" xmlns:p="http://schemas.microsoft.com/office/2006/metadata/properties" xmlns:ns1="http://schemas.microsoft.com/sharepoint/v3" xmlns:ns2="d88b1a34-d16a-4dde-82cd-a89ceaa9aa28" xmlns:ns3="ae556b45-900b-48ec-8629-883d092cc0db" targetNamespace="http://schemas.microsoft.com/office/2006/metadata/properties" ma:root="true" ma:fieldsID="b42a1d32629feb70a8f551f012cc4e5d" ns1:_="" ns2:_="" ns3:_="">
    <xsd:import namespace="http://schemas.microsoft.com/sharepoint/v3"/>
    <xsd:import namespace="d88b1a34-d16a-4dde-82cd-a89ceaa9aa28"/>
    <xsd:import namespace="ae556b45-900b-48ec-8629-883d092cc0db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LengthInSeconds" minOccurs="0"/>
                <xsd:element ref="ns3:MediaServiceLocation" minOccurs="0"/>
                <xsd:element ref="ns1:_ip_UnifiedCompliancePolicyProperties" minOccurs="0"/>
                <xsd:element ref="ns1:_ip_UnifiedCompliancePolicyUIAction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1" nillable="true" ma:displayName="Eigenschaften der einheitlichen Compliancerichtlinie" ma:hidden="true" ma:internalName="_ip_UnifiedCompliancePolicyProperties">
      <xsd:simpleType>
        <xsd:restriction base="dms:Note"/>
      </xsd:simpleType>
    </xsd:element>
    <xsd:element name="_ip_UnifiedCompliancePolicyUIAction" ma:index="22" nillable="true" ma:displayName="UI-Aktion der einheitlichen Compliancerichtlinie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8b1a34-d16a-4dde-82cd-a89ceaa9aa2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d9ecb4fb-6549-4ea5-9349-557328f395af}" ma:internalName="TaxCatchAll" ma:showField="CatchAllData" ma:web="d88b1a34-d16a-4dde-82cd-a89ceaa9aa2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556b45-900b-48ec-8629-883d092cc0d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4" nillable="true" ma:taxonomy="true" ma:internalName="lcf76f155ced4ddcb4097134ff3c332f" ma:taxonomyFieldName="MediaServiceImageTags" ma:displayName="Bildmarkierungen" ma:readOnly="false" ma:fieldId="{5cf76f15-5ced-4ddc-b409-7134ff3c332f}" ma:taxonomyMulti="true" ma:sspId="89b83a11-27d2-4624-a5de-d63c30ef6ea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7F82F05-60AA-46C9-9F22-2AA7446BA349}">
  <ds:schemaRefs>
    <ds:schemaRef ds:uri="http://schemas.openxmlformats.org/package/2006/metadata/core-properties"/>
    <ds:schemaRef ds:uri="http://purl.org/dc/terms/"/>
    <ds:schemaRef ds:uri="http://schemas.microsoft.com/office/2006/metadata/properties"/>
    <ds:schemaRef ds:uri="http://www.w3.org/XML/1998/namespace"/>
    <ds:schemaRef ds:uri="http://schemas.microsoft.com/office/infopath/2007/PartnerControls"/>
    <ds:schemaRef ds:uri="ae556b45-900b-48ec-8629-883d092cc0db"/>
    <ds:schemaRef ds:uri="http://purl.org/dc/elements/1.1/"/>
    <ds:schemaRef ds:uri="http://schemas.microsoft.com/office/2006/documentManagement/types"/>
    <ds:schemaRef ds:uri="d88b1a34-d16a-4dde-82cd-a89ceaa9aa28"/>
    <ds:schemaRef ds:uri="http://schemas.microsoft.com/sharepoint/v3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58C17F35-F47D-4004-8436-3BD7D584B52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d88b1a34-d16a-4dde-82cd-a89ceaa9aa28"/>
    <ds:schemaRef ds:uri="ae556b45-900b-48ec-8629-883d092cc0d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2B685E4-6723-42A0-BD6F-F26023E2B646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9ce1dfc0-1faf-4c8a-9d16-1013c1873d19}" enabled="0" method="" siteId="{9ce1dfc0-1faf-4c8a-9d16-1013c1873d19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Guido Hesse</dc:creator>
  <cp:lastModifiedBy>Guido Hesse</cp:lastModifiedBy>
  <dcterms:created xsi:type="dcterms:W3CDTF">2024-09-15T09:25:36Z</dcterms:created>
  <dcterms:modified xsi:type="dcterms:W3CDTF">2024-09-30T06:31:19Z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0x0101003FDA4345E8E26041AC34AE479A859E75</vt:lpwstr>
  </property>
  <property fmtid="{D5CDD505-2E9C-101B-9397-08002B2CF9AE}" pid="3" name="MediaServiceImageTags">
    <vt:lpwstr/>
  </property>
</Properties>
</file>